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DMINISTRATIF\AREA\Affaires en cours\GF\AGNETZ\5.Pont de Terre\3.AMT\"/>
    </mc:Choice>
  </mc:AlternateContent>
  <xr:revisionPtr revIDLastSave="0" documentId="13_ncr:1_{1E02FB66-1EC5-48E5-A6B4-9CEE4FC3F669}" xr6:coauthVersionLast="47" xr6:coauthVersionMax="47" xr10:uidLastSave="{00000000-0000-0000-0000-000000000000}"/>
  <bookViews>
    <workbookView xWindow="28680" yWindow="-120" windowWidth="29040" windowHeight="15720" tabRatio="705" xr2:uid="{00000000-000D-0000-FFFF-FFFF00000000}"/>
  </bookViews>
  <sheets>
    <sheet name="Garde" sheetId="20" r:id="rId1"/>
    <sheet name="DQE" sheetId="18" r:id="rId2"/>
  </sheets>
  <definedNames>
    <definedName name="_xlnm.Print_Titles" localSheetId="1">DQE!$1:$4</definedName>
    <definedName name="_xlnm.Print_Area" localSheetId="1">DQE!$A$1:$N$104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3" i="18" l="1"/>
  <c r="L84" i="18"/>
  <c r="L85" i="18"/>
  <c r="L86" i="18"/>
  <c r="L81" i="18"/>
  <c r="L73" i="18"/>
  <c r="L74" i="18"/>
  <c r="L75" i="18"/>
  <c r="L72" i="18"/>
  <c r="L57" i="18"/>
  <c r="L58" i="18"/>
  <c r="L60" i="18"/>
  <c r="L61" i="18"/>
  <c r="L62" i="18"/>
  <c r="L63" i="18"/>
  <c r="L64" i="18"/>
  <c r="L66" i="18"/>
  <c r="L67" i="18"/>
  <c r="L49" i="18"/>
  <c r="L51" i="18"/>
  <c r="L52" i="18"/>
  <c r="L55" i="18"/>
  <c r="L48" i="18"/>
  <c r="L30" i="18"/>
  <c r="L31" i="18"/>
  <c r="L32" i="18"/>
  <c r="L33" i="18"/>
  <c r="L34" i="18"/>
  <c r="L36" i="18"/>
  <c r="L37" i="18"/>
  <c r="L39" i="18"/>
  <c r="L40" i="18"/>
  <c r="L41" i="18"/>
  <c r="L29" i="18"/>
  <c r="L19" i="18"/>
  <c r="L20" i="18"/>
  <c r="L21" i="18"/>
  <c r="L22" i="18"/>
  <c r="L23" i="18"/>
  <c r="L17" i="18"/>
  <c r="L8" i="18"/>
  <c r="L9" i="18"/>
  <c r="L10" i="18"/>
  <c r="L11" i="18"/>
  <c r="L12" i="18"/>
  <c r="L7" i="18"/>
  <c r="H103" i="18"/>
  <c r="N56" i="18" l="1"/>
  <c r="M86" i="18"/>
  <c r="N86" i="18" s="1"/>
  <c r="M84" i="18"/>
  <c r="N84" i="18" s="1"/>
  <c r="M85" i="18"/>
  <c r="N85" i="18" s="1"/>
  <c r="M83" i="18"/>
  <c r="N83" i="18" s="1"/>
  <c r="M81" i="18"/>
  <c r="N81" i="18" s="1"/>
  <c r="M75" i="18"/>
  <c r="N75" i="18" s="1"/>
  <c r="M74" i="18"/>
  <c r="M73" i="18"/>
  <c r="M72" i="18"/>
  <c r="N72" i="18" s="1"/>
  <c r="M57" i="18"/>
  <c r="M58" i="18"/>
  <c r="M60" i="18"/>
  <c r="M61" i="18"/>
  <c r="M62" i="18"/>
  <c r="M63" i="18"/>
  <c r="M64" i="18"/>
  <c r="M66" i="18"/>
  <c r="N66" i="18" s="1"/>
  <c r="M67" i="18"/>
  <c r="N67" i="18" s="1"/>
  <c r="M55" i="18"/>
  <c r="M49" i="18"/>
  <c r="M51" i="18"/>
  <c r="N51" i="18" s="1"/>
  <c r="M52" i="18"/>
  <c r="N52" i="18" s="1"/>
  <c r="M48" i="18"/>
  <c r="M30" i="18"/>
  <c r="M31" i="18"/>
  <c r="M32" i="18"/>
  <c r="M33" i="18"/>
  <c r="N33" i="18" s="1"/>
  <c r="M34" i="18"/>
  <c r="N34" i="18" s="1"/>
  <c r="M36" i="18"/>
  <c r="N36" i="18" s="1"/>
  <c r="M37" i="18"/>
  <c r="N37" i="18" s="1"/>
  <c r="M39" i="18"/>
  <c r="M40" i="18"/>
  <c r="M41" i="18"/>
  <c r="M29" i="18"/>
  <c r="M19" i="18"/>
  <c r="N19" i="18" s="1"/>
  <c r="M20" i="18"/>
  <c r="N20" i="18" s="1"/>
  <c r="M21" i="18"/>
  <c r="N21" i="18" s="1"/>
  <c r="M22" i="18"/>
  <c r="N22" i="18" s="1"/>
  <c r="M23" i="18"/>
  <c r="M17" i="18"/>
  <c r="N17" i="18" s="1"/>
  <c r="M8" i="18"/>
  <c r="M9" i="18"/>
  <c r="M10" i="18"/>
  <c r="N10" i="18" s="1"/>
  <c r="M11" i="18"/>
  <c r="N11" i="18" s="1"/>
  <c r="M12" i="18"/>
  <c r="N12" i="18" s="1"/>
  <c r="M7" i="18"/>
  <c r="N7" i="18" s="1"/>
  <c r="N39" i="18"/>
  <c r="N48" i="18"/>
  <c r="N74" i="18"/>
  <c r="N8" i="18"/>
  <c r="N9" i="18"/>
  <c r="I85" i="18"/>
  <c r="I86" i="18"/>
  <c r="J86" i="18" s="1"/>
  <c r="I84" i="18"/>
  <c r="J84" i="18" s="1"/>
  <c r="I83" i="18"/>
  <c r="J83" i="18" s="1"/>
  <c r="I81" i="18"/>
  <c r="J81" i="18" s="1"/>
  <c r="I73" i="18"/>
  <c r="J73" i="18" s="1"/>
  <c r="I74" i="18"/>
  <c r="J74" i="18" s="1"/>
  <c r="I75" i="18"/>
  <c r="J75" i="18" s="1"/>
  <c r="I72" i="18"/>
  <c r="I57" i="18"/>
  <c r="I58" i="18"/>
  <c r="I60" i="18"/>
  <c r="I61" i="18"/>
  <c r="I62" i="18"/>
  <c r="I63" i="18"/>
  <c r="I64" i="18"/>
  <c r="I66" i="18"/>
  <c r="J66" i="18" s="1"/>
  <c r="I67" i="18"/>
  <c r="J67" i="18" s="1"/>
  <c r="I55" i="18"/>
  <c r="I52" i="18"/>
  <c r="J52" i="18" s="1"/>
  <c r="I51" i="18"/>
  <c r="J51" i="18" s="1"/>
  <c r="I49" i="18"/>
  <c r="J49" i="18" s="1"/>
  <c r="I48" i="18"/>
  <c r="J48" i="18" s="1"/>
  <c r="I30" i="18"/>
  <c r="J30" i="18" s="1"/>
  <c r="I31" i="18"/>
  <c r="J31" i="18" s="1"/>
  <c r="I32" i="18"/>
  <c r="I33" i="18"/>
  <c r="J33" i="18" s="1"/>
  <c r="I34" i="18"/>
  <c r="J34" i="18" s="1"/>
  <c r="I36" i="18"/>
  <c r="I37" i="18"/>
  <c r="I39" i="18"/>
  <c r="I40" i="18"/>
  <c r="I41" i="18"/>
  <c r="I29" i="18"/>
  <c r="J29" i="18" s="1"/>
  <c r="I19" i="18"/>
  <c r="J19" i="18" s="1"/>
  <c r="I20" i="18"/>
  <c r="J20" i="18" s="1"/>
  <c r="I21" i="18"/>
  <c r="J21" i="18" s="1"/>
  <c r="I22" i="18"/>
  <c r="J22" i="18" s="1"/>
  <c r="I23" i="18"/>
  <c r="J23" i="18" s="1"/>
  <c r="I17" i="18"/>
  <c r="J17" i="18" s="1"/>
  <c r="I8" i="18"/>
  <c r="J8" i="18" s="1"/>
  <c r="I9" i="18"/>
  <c r="J9" i="18" s="1"/>
  <c r="I10" i="18"/>
  <c r="I11" i="18"/>
  <c r="J11" i="18" s="1"/>
  <c r="I12" i="18"/>
  <c r="J12" i="18" s="1"/>
  <c r="I7" i="18"/>
  <c r="J7" i="18" s="1"/>
  <c r="J60" i="18"/>
  <c r="J36" i="18"/>
  <c r="N40" i="18" l="1"/>
  <c r="N30" i="18"/>
  <c r="N29" i="18"/>
  <c r="N32" i="18"/>
  <c r="J37" i="18"/>
  <c r="N41" i="18"/>
  <c r="N31" i="18"/>
  <c r="J39" i="18"/>
  <c r="N60" i="18"/>
  <c r="J10" i="18"/>
  <c r="J14" i="18" s="1"/>
  <c r="J32" i="18"/>
  <c r="J40" i="18"/>
  <c r="N61" i="18"/>
  <c r="N58" i="18"/>
  <c r="J41" i="18"/>
  <c r="J85" i="18"/>
  <c r="J88" i="18" s="1"/>
  <c r="N55" i="18"/>
  <c r="J62" i="18"/>
  <c r="J63" i="18"/>
  <c r="J61" i="18"/>
  <c r="J25" i="18"/>
  <c r="J72" i="18"/>
  <c r="J77" i="18" s="1"/>
  <c r="J55" i="18"/>
  <c r="F62" i="18"/>
  <c r="F61" i="18"/>
  <c r="J43" i="18" l="1"/>
  <c r="N88" i="18"/>
  <c r="N43" i="18"/>
  <c r="N62" i="18"/>
  <c r="F63" i="18"/>
  <c r="N63" i="18"/>
  <c r="J64" i="18"/>
  <c r="J57" i="18"/>
  <c r="J58" i="18"/>
  <c r="F41" i="18"/>
  <c r="F67" i="18"/>
  <c r="N49" i="18"/>
  <c r="N73" i="18" l="1"/>
  <c r="J69" i="18"/>
  <c r="J91" i="18" s="1"/>
  <c r="F12" i="18"/>
  <c r="F22" i="18"/>
  <c r="F86" i="18"/>
  <c r="F85" i="18"/>
  <c r="F84" i="18"/>
  <c r="F83" i="18"/>
  <c r="F81" i="18"/>
  <c r="F75" i="18"/>
  <c r="F74" i="18"/>
  <c r="F72" i="18"/>
  <c r="F66" i="18"/>
  <c r="F60" i="18"/>
  <c r="F52" i="18"/>
  <c r="F51" i="18"/>
  <c r="F49" i="18"/>
  <c r="F48" i="18"/>
  <c r="F40" i="18"/>
  <c r="F39" i="18"/>
  <c r="F37" i="18"/>
  <c r="F36" i="18"/>
  <c r="F34" i="18"/>
  <c r="F33" i="18"/>
  <c r="F32" i="18"/>
  <c r="F31" i="18"/>
  <c r="F30" i="18"/>
  <c r="F29" i="18"/>
  <c r="F21" i="18"/>
  <c r="F20" i="18"/>
  <c r="F19" i="18"/>
  <c r="F17" i="18"/>
  <c r="F11" i="18"/>
  <c r="F10" i="18"/>
  <c r="F9" i="18"/>
  <c r="F8" i="18"/>
  <c r="F7" i="18"/>
  <c r="N77" i="18" l="1"/>
  <c r="F73" i="18"/>
  <c r="F77" i="18" s="1"/>
  <c r="N14" i="18"/>
  <c r="F23" i="18"/>
  <c r="F25" i="18" s="1"/>
  <c r="N23" i="18"/>
  <c r="N25" i="18" s="1"/>
  <c r="F57" i="18"/>
  <c r="N57" i="18"/>
  <c r="J93" i="18"/>
  <c r="J95" i="18" s="1"/>
  <c r="F58" i="18"/>
  <c r="F88" i="18"/>
  <c r="F55" i="18"/>
  <c r="F14" i="18"/>
  <c r="F43" i="18"/>
  <c r="F64" i="18" l="1"/>
  <c r="F69" i="18" s="1"/>
  <c r="N64" i="18"/>
  <c r="F91" i="18" l="1"/>
  <c r="F93" i="18" s="1"/>
  <c r="F95" i="18" s="1"/>
  <c r="N69" i="18" l="1"/>
  <c r="N91" i="18" s="1"/>
  <c r="N93" i="18" l="1"/>
  <c r="N95" i="18" s="1"/>
</calcChain>
</file>

<file path=xl/sharedStrings.xml><?xml version="1.0" encoding="utf-8"?>
<sst xmlns="http://schemas.openxmlformats.org/spreadsheetml/2006/main" count="225" uniqueCount="177">
  <si>
    <t>N° de prix</t>
  </si>
  <si>
    <t>Désignation</t>
  </si>
  <si>
    <t>Unité</t>
  </si>
  <si>
    <t>100.1</t>
  </si>
  <si>
    <t>100.2</t>
  </si>
  <si>
    <t>Forfait</t>
  </si>
  <si>
    <t>100.3</t>
  </si>
  <si>
    <t>Réalisation d'un plan d'exécution</t>
  </si>
  <si>
    <t>100.4</t>
  </si>
  <si>
    <t>m²</t>
  </si>
  <si>
    <t>ml</t>
  </si>
  <si>
    <t>101.1</t>
  </si>
  <si>
    <t>101.2</t>
  </si>
  <si>
    <t>101.3</t>
  </si>
  <si>
    <t>Assainissement</t>
  </si>
  <si>
    <t>Regard de visite D.1000 sur chaussée</t>
  </si>
  <si>
    <t>unité</t>
  </si>
  <si>
    <t>Boîte de branchement 400 ou 500 EP ou EU</t>
  </si>
  <si>
    <t>Avaloir (avec plaque de recouvrement)</t>
  </si>
  <si>
    <t>Regard Grille 500 ou 600</t>
  </si>
  <si>
    <t>Création de gargouille</t>
  </si>
  <si>
    <t xml:space="preserve">Fourniture et pose d'accodrain largeur 20 cm </t>
  </si>
  <si>
    <t>Chambre L1T ou K1C</t>
  </si>
  <si>
    <t>AEP</t>
  </si>
  <si>
    <t>103.1</t>
  </si>
  <si>
    <t>103.1.1</t>
  </si>
  <si>
    <t>Rabotage sur 1,50 m pour ancrage de rive</t>
  </si>
  <si>
    <t>103.1.2</t>
  </si>
  <si>
    <t>103.2</t>
  </si>
  <si>
    <t xml:space="preserve">Terrassement </t>
  </si>
  <si>
    <t>Terrassement en déblais et évacuation des déblais</t>
  </si>
  <si>
    <t>m³</t>
  </si>
  <si>
    <t>Dressement du fond de forme et compactage</t>
  </si>
  <si>
    <t>103.3</t>
  </si>
  <si>
    <t>103.4</t>
  </si>
  <si>
    <t>103.4.1</t>
  </si>
  <si>
    <t>103.5</t>
  </si>
  <si>
    <t>103.5.1</t>
  </si>
  <si>
    <t>102.1</t>
  </si>
  <si>
    <t>102.2</t>
  </si>
  <si>
    <t>102.3</t>
  </si>
  <si>
    <t>Signalétique horizontale en résine à froid</t>
  </si>
  <si>
    <t>Dents de requin, zébra, bande STOP ou Cédez le passage, passage piéton</t>
  </si>
  <si>
    <t>105.1</t>
  </si>
  <si>
    <t>105.2</t>
  </si>
  <si>
    <t>u</t>
  </si>
  <si>
    <t>T</t>
  </si>
  <si>
    <t xml:space="preserve">Matériaux pour les structures </t>
  </si>
  <si>
    <t xml:space="preserve">Démolition de structure et évacuation des déblais </t>
  </si>
  <si>
    <t>103.4.2</t>
  </si>
  <si>
    <t>Telecom</t>
  </si>
  <si>
    <t>100.5</t>
  </si>
  <si>
    <t xml:space="preserve">Rabotage </t>
  </si>
  <si>
    <t>103.6</t>
  </si>
  <si>
    <t>104.1</t>
  </si>
  <si>
    <t>101.2.1</t>
  </si>
  <si>
    <t>101.2.2</t>
  </si>
  <si>
    <t>101.2.3</t>
  </si>
  <si>
    <t xml:space="preserve">BORDURATION </t>
  </si>
  <si>
    <t>Revêtements de sols pour accotements</t>
  </si>
  <si>
    <t>Fourniture et mise en œuvre de GB 0/14 calcaire pour déflachage préalable</t>
  </si>
  <si>
    <t>103.6.1</t>
  </si>
  <si>
    <t>103.2.1</t>
  </si>
  <si>
    <t>103.2.2</t>
  </si>
  <si>
    <t>Dépose de borduration et caniveau béton et évacuation des déblais</t>
  </si>
  <si>
    <t>SIGNALISATIONS - MOBILIER URBAIN</t>
  </si>
  <si>
    <t>Type C (C6, C27, C20a…)</t>
  </si>
  <si>
    <t>Type B (B14, B33, …)</t>
  </si>
  <si>
    <t>100.6</t>
  </si>
  <si>
    <t>Installation, préparation de chantier, implantation, …</t>
  </si>
  <si>
    <t xml:space="preserve">Réalisation d'un constat d'huissier </t>
  </si>
  <si>
    <t>INSTALLATION - PREPARATION DE CHANTIER - DOE - TRAVAUX PREPARATOIRES</t>
  </si>
  <si>
    <t>Réalisation d'un DOE</t>
  </si>
  <si>
    <t xml:space="preserve">(CS1) classe U+D 100 bars </t>
  </si>
  <si>
    <t>(P1) classe U+D 100 bars</t>
  </si>
  <si>
    <t xml:space="preserve">Rabotage sur épaisseur de 0,05 à 0,06 m moyen </t>
  </si>
  <si>
    <t>Prix unitaire € H.T</t>
  </si>
  <si>
    <t xml:space="preserve">Total € HT </t>
  </si>
  <si>
    <t>Repose panneau de police</t>
  </si>
  <si>
    <t>102.1.1</t>
  </si>
  <si>
    <t>102.1.2</t>
  </si>
  <si>
    <t>102.1.3</t>
  </si>
  <si>
    <t>102.1.4</t>
  </si>
  <si>
    <t>102.2.1</t>
  </si>
  <si>
    <t>102.2.2</t>
  </si>
  <si>
    <t>102.3.1</t>
  </si>
  <si>
    <t>102.3.2</t>
  </si>
  <si>
    <t>TVA 20%</t>
  </si>
  <si>
    <t xml:space="preserve">Type A (A2b, …) ou AB </t>
  </si>
  <si>
    <t>VOIRIE POUR AMENAGEMENTS SECURITAIRES</t>
  </si>
  <si>
    <t>Compteur AEP</t>
  </si>
  <si>
    <t xml:space="preserve">Bouche à clé </t>
  </si>
  <si>
    <t>Chambre L2T ou K2C</t>
  </si>
  <si>
    <t>Nettoyage et repli du chantier</t>
  </si>
  <si>
    <t xml:space="preserve">Fourniture et pose d'éléments en Béton </t>
  </si>
  <si>
    <t>Partie accotement circulé</t>
  </si>
  <si>
    <t>MONTANT € TTC</t>
  </si>
  <si>
    <t>LOT UNIQUE</t>
  </si>
  <si>
    <t>LOT UNIQUE VRD</t>
  </si>
  <si>
    <t>105.1.1</t>
  </si>
  <si>
    <t xml:space="preserve">Réalisation de la signalisation provisoire de chantier </t>
  </si>
  <si>
    <t>Fourniture et mise en œuvre de GNT B 0/20</t>
  </si>
  <si>
    <t>Revêtement de sols -  Voirie légère  en BBSG 0/8 MP sur 5 cm (noir)</t>
  </si>
  <si>
    <t>102.1.5</t>
  </si>
  <si>
    <t>ESPACES VERTS - NETTOYAGE - REPLI</t>
  </si>
  <si>
    <t>(A2) classe U+D 100 bars - découvert 6 cm</t>
  </si>
  <si>
    <t xml:space="preserve">Terrassement pour encoffrement espaces verts </t>
  </si>
  <si>
    <t>Fourniture et mise en œuvre de terre végétale</t>
  </si>
  <si>
    <t>Engazonnement</t>
  </si>
  <si>
    <t>101.2.4</t>
  </si>
  <si>
    <t>(T2) classe U+D 100 bars</t>
  </si>
  <si>
    <t>104.2</t>
  </si>
  <si>
    <t>104.3</t>
  </si>
  <si>
    <t>104.4</t>
  </si>
  <si>
    <t>Dépose soignée de signalisation de police</t>
  </si>
  <si>
    <t>105.2.1</t>
  </si>
  <si>
    <t>105.2.2</t>
  </si>
  <si>
    <t>105.2.3</t>
  </si>
  <si>
    <t>105.2.4</t>
  </si>
  <si>
    <t>COMMUNE DE AGNETZ (60)</t>
  </si>
  <si>
    <t>103.6.2</t>
  </si>
  <si>
    <t>Signalisation verticale Petite Gamme (PG) (Pose et repose)</t>
  </si>
  <si>
    <t>103.5.2</t>
  </si>
  <si>
    <t>Fourniture et mise en œuvre de GNT A 0/31,5</t>
  </si>
  <si>
    <t>Revêtement de sols -  voiries légères parking en Dalle avec remplissage pavé + Filet d'aide à la pose (y compris lit de pose en concassé 4/6 ou 3/8 mm)</t>
  </si>
  <si>
    <t xml:space="preserve">Revêtements de sols pour les voiries </t>
  </si>
  <si>
    <t>Réalisation de couche de roulement en BBSG 0/10 Porphyre sur 7 cm</t>
  </si>
  <si>
    <t>Bouche ou poteau Incendie</t>
  </si>
  <si>
    <t>103.5.3</t>
  </si>
  <si>
    <t>Fourniture et mise en œuvre de grave drainante en concassé 2/20 ou 2/32</t>
  </si>
  <si>
    <t>103.5.4</t>
  </si>
  <si>
    <t>Fourniture et mise en œuvre de grave drainante 20/40</t>
  </si>
  <si>
    <t>103.5.5</t>
  </si>
  <si>
    <t>Fourniture et pose d'un gèotextile</t>
  </si>
  <si>
    <t>Qté TF</t>
  </si>
  <si>
    <t>Qté TO</t>
  </si>
  <si>
    <t>MONTANT € HT TF</t>
  </si>
  <si>
    <t>MONTANT € HT TO</t>
  </si>
  <si>
    <t>MISES A NIVEAU</t>
  </si>
  <si>
    <t>102.1.6</t>
  </si>
  <si>
    <t>102.3.3</t>
  </si>
  <si>
    <t>Partie voirie communale</t>
  </si>
  <si>
    <t>Reprise de rive provisoire</t>
  </si>
  <si>
    <t>MONTANT € HT TF + TO</t>
  </si>
  <si>
    <t xml:space="preserve">Requalification de la fin de la rue du Pont de Terre                                                                                                                                 </t>
  </si>
  <si>
    <t>GLOBAL
TF + TO</t>
  </si>
  <si>
    <t>Ce document est a remettre aux formats EXCEL + PDF</t>
  </si>
  <si>
    <t>Il appartient aux candidats de vérifier les formules de calcul</t>
  </si>
  <si>
    <t>Lu, complété et approuvé par l’entrepreneur soussigné,</t>
  </si>
  <si>
    <t>Accepté par le Maître d'ouvrage soussigné,</t>
  </si>
  <si>
    <t xml:space="preserve">A                                                                       Le, </t>
  </si>
  <si>
    <t>Maître d'ouvrage</t>
  </si>
  <si>
    <t>Commune d’AGNETZ</t>
  </si>
  <si>
    <t>Mairie - 78 rue de Faÿ</t>
  </si>
  <si>
    <t>60600 AGNETZ</t>
  </si>
  <si>
    <t xml:space="preserve">Tél. 03 44 68 23 00 - Fax : 03 44 68 23 01 </t>
  </si>
  <si>
    <t>Email - mairie@agnetz.fr</t>
  </si>
  <si>
    <t>Maître d'œuvre</t>
  </si>
  <si>
    <t>AREA SARL</t>
  </si>
  <si>
    <t>1 rue des Fondeurs</t>
  </si>
  <si>
    <t>ZAC des Entrepôts – 02200 SOISSONS</t>
  </si>
  <si>
    <t xml:space="preserve">Tél : 03 23 53 02 28 </t>
  </si>
  <si>
    <t xml:space="preserve">Email : contact@area-sarl.fr </t>
  </si>
  <si>
    <r>
      <rPr>
        <b/>
        <sz val="24"/>
        <color theme="1"/>
        <rFont val="Calibri"/>
        <family val="2"/>
        <scheme val="minor"/>
      </rPr>
      <t>D</t>
    </r>
    <r>
      <rPr>
        <b/>
        <sz val="20"/>
        <color theme="1"/>
        <rFont val="Calibri"/>
        <family val="2"/>
        <scheme val="minor"/>
      </rPr>
      <t xml:space="preserve">ETAIL </t>
    </r>
    <r>
      <rPr>
        <b/>
        <sz val="24"/>
        <color theme="1"/>
        <rFont val="Calibri"/>
        <family val="2"/>
        <scheme val="minor"/>
      </rPr>
      <t>Q</t>
    </r>
    <r>
      <rPr>
        <b/>
        <sz val="20"/>
        <color theme="1"/>
        <rFont val="Calibri"/>
        <family val="2"/>
        <scheme val="minor"/>
      </rPr>
      <t xml:space="preserve">UANTITATIF ET </t>
    </r>
    <r>
      <rPr>
        <b/>
        <sz val="24"/>
        <color theme="1"/>
        <rFont val="Calibri"/>
        <family val="2"/>
        <scheme val="minor"/>
      </rPr>
      <t>E</t>
    </r>
    <r>
      <rPr>
        <b/>
        <sz val="20"/>
        <color theme="1"/>
        <rFont val="Calibri"/>
        <family val="2"/>
        <scheme val="minor"/>
      </rPr>
      <t>STIMATIF</t>
    </r>
  </si>
  <si>
    <t>(D.Q.E.)</t>
  </si>
  <si>
    <t>LOT UNIQUE : VRD</t>
  </si>
  <si>
    <t>Date</t>
  </si>
  <si>
    <t>Emetteur</t>
  </si>
  <si>
    <t>Indice</t>
  </si>
  <si>
    <t>Type de modification</t>
  </si>
  <si>
    <t>Document initial</t>
  </si>
  <si>
    <t>Modifications</t>
  </si>
  <si>
    <t>Vérifié par :</t>
  </si>
  <si>
    <t>Madame le Maire Stéphanie ANSART</t>
  </si>
  <si>
    <t>Marché public de travaux d'août 2025</t>
  </si>
  <si>
    <t>Requalification de la fin de la rue du Pont de Terre 
à Agnetz</t>
  </si>
  <si>
    <t>Les lignes de prix sans quantités sont des prix pour mémoire et doivent être renseignés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</si>
</sst>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_ ;\-#,##0.00\ "/>
    <numFmt numFmtId="167" formatCode="#,##0.00\ _€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9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0" fillId="0" borderId="2" xfId="0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6" fontId="4" fillId="2" borderId="3" xfId="1" applyNumberFormat="1" applyFont="1" applyFill="1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4" fontId="4" fillId="2" borderId="12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4" borderId="0" xfId="0" applyFill="1"/>
    <xf numFmtId="0" fontId="2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6" fillId="0" borderId="0" xfId="0" applyFont="1"/>
    <xf numFmtId="2" fontId="4" fillId="0" borderId="0" xfId="0" applyNumberFormat="1" applyFont="1"/>
    <xf numFmtId="166" fontId="6" fillId="0" borderId="3" xfId="1" applyNumberFormat="1" applyFont="1" applyBorder="1"/>
    <xf numFmtId="166" fontId="6" fillId="0" borderId="3" xfId="1" applyNumberFormat="1" applyFont="1" applyBorder="1" applyAlignment="1">
      <alignment vertical="center"/>
    </xf>
    <xf numFmtId="166" fontId="6" fillId="3" borderId="3" xfId="1" applyNumberFormat="1" applyFont="1" applyFill="1" applyBorder="1"/>
    <xf numFmtId="166" fontId="6" fillId="0" borderId="9" xfId="1" applyNumberFormat="1" applyFont="1" applyBorder="1"/>
    <xf numFmtId="166" fontId="6" fillId="2" borderId="6" xfId="1" applyNumberFormat="1" applyFont="1" applyFill="1" applyBorder="1"/>
    <xf numFmtId="166" fontId="6" fillId="0" borderId="0" xfId="1" applyNumberFormat="1" applyFont="1" applyBorder="1"/>
    <xf numFmtId="166" fontId="6" fillId="0" borderId="0" xfId="1" applyNumberFormat="1" applyFont="1"/>
    <xf numFmtId="4" fontId="4" fillId="0" borderId="1" xfId="0" applyNumberFormat="1" applyFont="1" applyBorder="1" applyAlignment="1">
      <alignment horizontal="right"/>
    </xf>
    <xf numFmtId="4" fontId="4" fillId="0" borderId="10" xfId="0" applyNumberFormat="1" applyFont="1" applyBorder="1" applyAlignment="1">
      <alignment horizontal="right"/>
    </xf>
    <xf numFmtId="4" fontId="4" fillId="0" borderId="10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/>
    </xf>
    <xf numFmtId="4" fontId="4" fillId="2" borderId="7" xfId="0" applyNumberFormat="1" applyFont="1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10" xfId="0" applyFont="1" applyBorder="1" applyAlignment="1">
      <alignment horizontal="right"/>
    </xf>
    <xf numFmtId="0" fontId="4" fillId="2" borderId="8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0" fontId="4" fillId="0" borderId="0" xfId="0" applyFont="1"/>
    <xf numFmtId="4" fontId="4" fillId="0" borderId="14" xfId="0" applyNumberFormat="1" applyFont="1" applyBorder="1" applyAlignment="1">
      <alignment horizontal="right"/>
    </xf>
    <xf numFmtId="0" fontId="11" fillId="0" borderId="0" xfId="0" applyFont="1" applyAlignment="1">
      <alignment horizontal="left" vertical="center" indent="2"/>
    </xf>
    <xf numFmtId="4" fontId="9" fillId="0" borderId="0" xfId="0" applyNumberFormat="1" applyFont="1" applyAlignment="1">
      <alignment horizontal="right" vertical="center" wrapText="1"/>
    </xf>
    <xf numFmtId="167" fontId="5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top"/>
    </xf>
    <xf numFmtId="166" fontId="6" fillId="0" borderId="3" xfId="1" applyNumberFormat="1" applyFont="1" applyFill="1" applyBorder="1"/>
    <xf numFmtId="164" fontId="11" fillId="0" borderId="0" xfId="0" applyNumberFormat="1" applyFont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right" vertical="center"/>
    </xf>
    <xf numFmtId="166" fontId="6" fillId="0" borderId="3" xfId="1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2" fontId="6" fillId="0" borderId="0" xfId="0" applyNumberFormat="1" applyFont="1"/>
    <xf numFmtId="4" fontId="0" fillId="0" borderId="0" xfId="0" applyNumberFormat="1"/>
    <xf numFmtId="44" fontId="0" fillId="0" borderId="0" xfId="0" applyNumberFormat="1"/>
    <xf numFmtId="0" fontId="5" fillId="0" borderId="0" xfId="0" applyFont="1" applyAlignment="1">
      <alignment horizontal="right"/>
    </xf>
    <xf numFmtId="0" fontId="2" fillId="0" borderId="0" xfId="0" applyFont="1"/>
    <xf numFmtId="166" fontId="4" fillId="0" borderId="0" xfId="1" applyNumberFormat="1" applyFont="1" applyAlignment="1">
      <alignment horizontal="right"/>
    </xf>
    <xf numFmtId="166" fontId="4" fillId="0" borderId="0" xfId="1" applyNumberFormat="1" applyFont="1"/>
    <xf numFmtId="166" fontId="4" fillId="0" borderId="0" xfId="1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0" fontId="4" fillId="2" borderId="22" xfId="0" applyFont="1" applyFill="1" applyBorder="1" applyAlignment="1">
      <alignment horizontal="right"/>
    </xf>
    <xf numFmtId="0" fontId="0" fillId="2" borderId="21" xfId="0" applyFill="1" applyBorder="1"/>
    <xf numFmtId="0" fontId="0" fillId="2" borderId="20" xfId="0" applyFill="1" applyBorder="1"/>
    <xf numFmtId="0" fontId="4" fillId="0" borderId="20" xfId="0" applyFont="1" applyBorder="1" applyAlignment="1">
      <alignment horizontal="right"/>
    </xf>
    <xf numFmtId="2" fontId="4" fillId="0" borderId="2" xfId="0" applyNumberFormat="1" applyFont="1" applyBorder="1"/>
    <xf numFmtId="2" fontId="4" fillId="0" borderId="2" xfId="0" applyNumberFormat="1" applyFont="1" applyBorder="1" applyAlignment="1">
      <alignment vertical="center"/>
    </xf>
    <xf numFmtId="2" fontId="4" fillId="2" borderId="2" xfId="0" applyNumberFormat="1" applyFont="1" applyFill="1" applyBorder="1"/>
    <xf numFmtId="2" fontId="4" fillId="2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/>
    <xf numFmtId="2" fontId="4" fillId="0" borderId="20" xfId="0" applyNumberFormat="1" applyFont="1" applyBorder="1"/>
    <xf numFmtId="2" fontId="4" fillId="2" borderId="5" xfId="0" applyNumberFormat="1" applyFont="1" applyFill="1" applyBorder="1"/>
    <xf numFmtId="2" fontId="4" fillId="2" borderId="2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4" fontId="4" fillId="2" borderId="4" xfId="0" applyNumberFormat="1" applyFont="1" applyFill="1" applyBorder="1" applyAlignment="1">
      <alignment horizontal="right" vertical="center"/>
    </xf>
    <xf numFmtId="4" fontId="4" fillId="3" borderId="4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right" vertical="center"/>
    </xf>
    <xf numFmtId="2" fontId="4" fillId="2" borderId="5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66" fontId="9" fillId="2" borderId="23" xfId="1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2" fontId="2" fillId="0" borderId="2" xfId="0" applyNumberFormat="1" applyFont="1" applyBorder="1"/>
    <xf numFmtId="0" fontId="2" fillId="2" borderId="18" xfId="0" applyFont="1" applyFill="1" applyBorder="1"/>
    <xf numFmtId="0" fontId="2" fillId="2" borderId="16" xfId="0" applyFont="1" applyFill="1" applyBorder="1"/>
    <xf numFmtId="0" fontId="4" fillId="2" borderId="9" xfId="0" applyFont="1" applyFill="1" applyBorder="1"/>
    <xf numFmtId="0" fontId="4" fillId="2" borderId="0" xfId="0" applyFont="1" applyFill="1"/>
    <xf numFmtId="44" fontId="4" fillId="2" borderId="1" xfId="1" applyFont="1" applyFill="1" applyBorder="1" applyAlignment="1">
      <alignment horizontal="right"/>
    </xf>
    <xf numFmtId="2" fontId="9" fillId="3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vertical="center"/>
    </xf>
    <xf numFmtId="166" fontId="2" fillId="0" borderId="0" xfId="1" applyNumberFormat="1" applyFont="1" applyAlignment="1">
      <alignment vertical="center"/>
    </xf>
    <xf numFmtId="4" fontId="0" fillId="0" borderId="0" xfId="0" applyNumberForma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6" fontId="15" fillId="0" borderId="0" xfId="1" applyNumberFormat="1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166" fontId="5" fillId="0" borderId="0" xfId="1" applyNumberFormat="1" applyFont="1" applyAlignment="1">
      <alignment vertical="center"/>
    </xf>
    <xf numFmtId="0" fontId="16" fillId="0" borderId="0" xfId="0" applyFont="1" applyAlignment="1">
      <alignment vertical="center"/>
    </xf>
    <xf numFmtId="44" fontId="4" fillId="6" borderId="1" xfId="1" applyFont="1" applyFill="1" applyBorder="1" applyAlignment="1">
      <alignment horizontal="righ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4" xfId="0" applyBorder="1"/>
    <xf numFmtId="0" fontId="0" fillId="3" borderId="28" xfId="0" applyFill="1" applyBorder="1"/>
    <xf numFmtId="0" fontId="0" fillId="3" borderId="29" xfId="0" applyFill="1" applyBorder="1"/>
    <xf numFmtId="0" fontId="0" fillId="3" borderId="30" xfId="0" applyFill="1" applyBorder="1"/>
    <xf numFmtId="0" fontId="24" fillId="3" borderId="9" xfId="0" applyFont="1" applyFill="1" applyBorder="1"/>
    <xf numFmtId="0" fontId="24" fillId="3" borderId="0" xfId="0" applyFont="1" applyFill="1"/>
    <xf numFmtId="0" fontId="24" fillId="3" borderId="34" xfId="0" applyFont="1" applyFill="1" applyBorder="1"/>
    <xf numFmtId="0" fontId="0" fillId="3" borderId="35" xfId="0" applyFill="1" applyBorder="1"/>
    <xf numFmtId="0" fontId="0" fillId="3" borderId="36" xfId="0" applyFill="1" applyBorder="1"/>
    <xf numFmtId="0" fontId="0" fillId="3" borderId="37" xfId="0" applyFill="1" applyBorder="1"/>
    <xf numFmtId="0" fontId="2" fillId="3" borderId="38" xfId="0" applyFont="1" applyFill="1" applyBorder="1" applyAlignment="1">
      <alignment horizontal="center"/>
    </xf>
    <xf numFmtId="0" fontId="0" fillId="0" borderId="38" xfId="0" applyBorder="1" applyAlignment="1">
      <alignment horizontal="center" vertical="center"/>
    </xf>
    <xf numFmtId="14" fontId="0" fillId="0" borderId="38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21" fillId="3" borderId="34" xfId="0" applyFont="1" applyFill="1" applyBorder="1" applyAlignment="1">
      <alignment horizontal="center"/>
    </xf>
    <xf numFmtId="0" fontId="23" fillId="3" borderId="9" xfId="0" applyFont="1" applyFill="1" applyBorder="1" applyAlignment="1">
      <alignment horizontal="center"/>
    </xf>
    <xf numFmtId="0" fontId="23" fillId="3" borderId="0" xfId="0" applyFont="1" applyFill="1" applyAlignment="1">
      <alignment horizontal="center"/>
    </xf>
    <xf numFmtId="0" fontId="23" fillId="3" borderId="34" xfId="0" applyFont="1" applyFill="1" applyBorder="1" applyAlignment="1">
      <alignment horizontal="center"/>
    </xf>
    <xf numFmtId="0" fontId="25" fillId="3" borderId="9" xfId="0" applyFont="1" applyFill="1" applyBorder="1" applyAlignment="1">
      <alignment horizontal="center"/>
    </xf>
    <xf numFmtId="0" fontId="25" fillId="3" borderId="0" xfId="0" applyFont="1" applyFill="1" applyAlignment="1">
      <alignment horizontal="center"/>
    </xf>
    <xf numFmtId="0" fontId="25" fillId="3" borderId="34" xfId="0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3" borderId="33" xfId="0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9" fillId="0" borderId="9" xfId="9" applyBorder="1" applyAlignment="1" applyProtection="1">
      <alignment horizontal="center" vertical="center" wrapText="1"/>
    </xf>
    <xf numFmtId="0" fontId="19" fillId="0" borderId="0" xfId="9" applyAlignment="1" applyProtection="1">
      <alignment horizontal="center" vertical="center" wrapText="1"/>
    </xf>
    <xf numFmtId="0" fontId="19" fillId="0" borderId="34" xfId="9" applyBorder="1" applyAlignment="1" applyProtection="1">
      <alignment horizontal="center" vertical="center" wrapText="1"/>
    </xf>
    <xf numFmtId="0" fontId="19" fillId="0" borderId="0" xfId="9" applyBorder="1" applyAlignment="1" applyProtection="1">
      <alignment horizontal="center" vertical="center" wrapText="1"/>
    </xf>
    <xf numFmtId="0" fontId="14" fillId="7" borderId="0" xfId="0" applyFont="1" applyFill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</cellXfs>
  <cellStyles count="10">
    <cellStyle name="Euro" xfId="3" xr:uid="{00000000-0005-0000-0000-000000000000}"/>
    <cellStyle name="Lien hypertexte 2" xfId="9" xr:uid="{F0B8570E-7BF6-44F4-A5E2-288F025B2010}"/>
    <cellStyle name="Monétaire" xfId="1" builtinId="4"/>
    <cellStyle name="Normal" xfId="0" builtinId="0"/>
    <cellStyle name="Normal 10 2" xfId="8" xr:uid="{00000000-0005-0000-0000-000003000000}"/>
    <cellStyle name="Normal 16" xfId="4" xr:uid="{00000000-0005-0000-0000-000004000000}"/>
    <cellStyle name="Normal 2" xfId="2" xr:uid="{00000000-0005-0000-0000-000005000000}"/>
    <cellStyle name="Normal 2 2" xfId="6" xr:uid="{00000000-0005-0000-0000-000006000000}"/>
    <cellStyle name="Pourcentage 2" xfId="5" xr:uid="{00000000-0005-0000-0000-000007000000}"/>
    <cellStyle name="Pourcentage 2 2" xfId="7" xr:uid="{00000000-0005-0000-0000-000008000000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10</xdr:row>
      <xdr:rowOff>152400</xdr:rowOff>
    </xdr:from>
    <xdr:to>
      <xdr:col>2</xdr:col>
      <xdr:colOff>604520</xdr:colOff>
      <xdr:row>14</xdr:row>
      <xdr:rowOff>154940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345E25-194A-421B-AFC0-4CCBC9BDA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066925"/>
          <a:ext cx="2014220" cy="7740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695325</xdr:colOff>
      <xdr:row>1</xdr:row>
      <xdr:rowOff>38100</xdr:rowOff>
    </xdr:from>
    <xdr:to>
      <xdr:col>2</xdr:col>
      <xdr:colOff>28575</xdr:colOff>
      <xdr:row>6</xdr:row>
      <xdr:rowOff>133350</xdr:rowOff>
    </xdr:to>
    <xdr:pic>
      <xdr:nvPicPr>
        <xdr:cNvPr id="3" name="Image 5" descr="Agnetz_mairie">
          <a:extLst>
            <a:ext uri="{FF2B5EF4-FFF2-40B4-BE49-F238E27FC236}">
              <a16:creationId xmlns:a16="http://schemas.microsoft.com/office/drawing/2014/main" id="{A03C181B-7BBA-4184-B5BC-B6BED8585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228600"/>
          <a:ext cx="85725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area-sarl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FB336-BAEA-4B9B-8685-B3BF2B9F6273}">
  <dimension ref="A1:G33"/>
  <sheetViews>
    <sheetView showGridLines="0" tabSelected="1" topLeftCell="A4" workbookViewId="0">
      <selection activeCell="L20" sqref="L20"/>
    </sheetView>
  </sheetViews>
  <sheetFormatPr baseColWidth="10" defaultRowHeight="15" x14ac:dyDescent="0.25"/>
  <sheetData>
    <row r="1" spans="1:7" x14ac:dyDescent="0.25">
      <c r="A1" s="171"/>
      <c r="B1" s="172"/>
      <c r="C1" s="173"/>
      <c r="D1" s="180" t="s">
        <v>151</v>
      </c>
      <c r="E1" s="181"/>
      <c r="F1" s="181"/>
      <c r="G1" s="182"/>
    </row>
    <row r="2" spans="1:7" x14ac:dyDescent="0.25">
      <c r="A2" s="174"/>
      <c r="B2" s="175"/>
      <c r="C2" s="176"/>
      <c r="D2" s="133"/>
      <c r="E2" s="134"/>
      <c r="F2" s="134"/>
      <c r="G2" s="135"/>
    </row>
    <row r="3" spans="1:7" ht="15.75" x14ac:dyDescent="0.25">
      <c r="A3" s="174"/>
      <c r="B3" s="175"/>
      <c r="C3" s="176"/>
      <c r="D3" s="183" t="s">
        <v>152</v>
      </c>
      <c r="E3" s="184"/>
      <c r="F3" s="184"/>
      <c r="G3" s="185"/>
    </row>
    <row r="4" spans="1:7" x14ac:dyDescent="0.25">
      <c r="A4" s="174"/>
      <c r="B4" s="175"/>
      <c r="C4" s="176"/>
      <c r="D4" s="186" t="s">
        <v>153</v>
      </c>
      <c r="E4" s="187"/>
      <c r="F4" s="187"/>
      <c r="G4" s="188"/>
    </row>
    <row r="5" spans="1:7" x14ac:dyDescent="0.25">
      <c r="A5" s="174"/>
      <c r="B5" s="175"/>
      <c r="C5" s="176"/>
      <c r="D5" s="186" t="s">
        <v>154</v>
      </c>
      <c r="E5" s="187"/>
      <c r="F5" s="187"/>
      <c r="G5" s="188"/>
    </row>
    <row r="6" spans="1:7" x14ac:dyDescent="0.25">
      <c r="A6" s="174"/>
      <c r="B6" s="175"/>
      <c r="C6" s="176"/>
      <c r="D6" s="186" t="s">
        <v>155</v>
      </c>
      <c r="E6" s="187"/>
      <c r="F6" s="187"/>
      <c r="G6" s="188"/>
    </row>
    <row r="7" spans="1:7" x14ac:dyDescent="0.25">
      <c r="A7" s="174"/>
      <c r="B7" s="175"/>
      <c r="C7" s="176"/>
      <c r="D7" s="189" t="s">
        <v>156</v>
      </c>
      <c r="E7" s="192"/>
      <c r="F7" s="192"/>
      <c r="G7" s="191"/>
    </row>
    <row r="8" spans="1:7" x14ac:dyDescent="0.25">
      <c r="A8" s="177"/>
      <c r="B8" s="178"/>
      <c r="C8" s="179"/>
      <c r="D8" s="136"/>
      <c r="E8" s="137"/>
      <c r="F8" s="137"/>
      <c r="G8" s="138"/>
    </row>
    <row r="10" spans="1:7" x14ac:dyDescent="0.25">
      <c r="A10" s="171"/>
      <c r="B10" s="172"/>
      <c r="C10" s="173"/>
      <c r="D10" s="180" t="s">
        <v>157</v>
      </c>
      <c r="E10" s="181"/>
      <c r="F10" s="181"/>
      <c r="G10" s="182"/>
    </row>
    <row r="11" spans="1:7" x14ac:dyDescent="0.25">
      <c r="A11" s="174"/>
      <c r="B11" s="175"/>
      <c r="C11" s="176"/>
      <c r="G11" s="139"/>
    </row>
    <row r="12" spans="1:7" ht="15.75" x14ac:dyDescent="0.25">
      <c r="A12" s="174"/>
      <c r="B12" s="175"/>
      <c r="C12" s="176"/>
      <c r="D12" s="183" t="s">
        <v>158</v>
      </c>
      <c r="E12" s="184"/>
      <c r="F12" s="184"/>
      <c r="G12" s="185"/>
    </row>
    <row r="13" spans="1:7" x14ac:dyDescent="0.25">
      <c r="A13" s="174"/>
      <c r="B13" s="175"/>
      <c r="C13" s="176"/>
      <c r="D13" s="186" t="s">
        <v>159</v>
      </c>
      <c r="E13" s="187"/>
      <c r="F13" s="187"/>
      <c r="G13" s="188"/>
    </row>
    <row r="14" spans="1:7" x14ac:dyDescent="0.25">
      <c r="A14" s="174"/>
      <c r="B14" s="175"/>
      <c r="C14" s="176"/>
      <c r="D14" s="186" t="s">
        <v>160</v>
      </c>
      <c r="E14" s="187"/>
      <c r="F14" s="187"/>
      <c r="G14" s="188"/>
    </row>
    <row r="15" spans="1:7" x14ac:dyDescent="0.25">
      <c r="A15" s="174"/>
      <c r="B15" s="175"/>
      <c r="C15" s="176"/>
      <c r="D15" s="186" t="s">
        <v>161</v>
      </c>
      <c r="E15" s="187"/>
      <c r="F15" s="187"/>
      <c r="G15" s="188"/>
    </row>
    <row r="16" spans="1:7" x14ac:dyDescent="0.25">
      <c r="A16" s="174"/>
      <c r="B16" s="175"/>
      <c r="C16" s="176"/>
      <c r="D16" s="189" t="s">
        <v>162</v>
      </c>
      <c r="E16" s="190"/>
      <c r="F16" s="190"/>
      <c r="G16" s="191"/>
    </row>
    <row r="17" spans="1:7" x14ac:dyDescent="0.25">
      <c r="A17" s="177"/>
      <c r="B17" s="178"/>
      <c r="C17" s="179"/>
      <c r="D17" s="137"/>
      <c r="E17" s="137"/>
      <c r="F17" s="137"/>
      <c r="G17" s="138"/>
    </row>
    <row r="19" spans="1:7" x14ac:dyDescent="0.25">
      <c r="A19" s="155" t="s">
        <v>174</v>
      </c>
      <c r="B19" s="156"/>
      <c r="C19" s="156"/>
      <c r="D19" s="156"/>
      <c r="E19" s="156"/>
      <c r="F19" s="156"/>
      <c r="G19" s="157"/>
    </row>
    <row r="20" spans="1:7" ht="102.75" customHeight="1" x14ac:dyDescent="0.25">
      <c r="A20" s="158" t="s">
        <v>175</v>
      </c>
      <c r="B20" s="159"/>
      <c r="C20" s="159"/>
      <c r="D20" s="159"/>
      <c r="E20" s="159"/>
      <c r="F20" s="159"/>
      <c r="G20" s="160"/>
    </row>
    <row r="22" spans="1:7" x14ac:dyDescent="0.25">
      <c r="A22" s="140"/>
      <c r="B22" s="141"/>
      <c r="C22" s="141"/>
      <c r="D22" s="141"/>
      <c r="E22" s="141"/>
      <c r="F22" s="141"/>
      <c r="G22" s="142"/>
    </row>
    <row r="23" spans="1:7" ht="31.5" x14ac:dyDescent="0.5">
      <c r="A23" s="161" t="s">
        <v>163</v>
      </c>
      <c r="B23" s="162"/>
      <c r="C23" s="162"/>
      <c r="D23" s="162"/>
      <c r="E23" s="162"/>
      <c r="F23" s="162"/>
      <c r="G23" s="163"/>
    </row>
    <row r="24" spans="1:7" ht="18.75" x14ac:dyDescent="0.3">
      <c r="A24" s="164" t="s">
        <v>164</v>
      </c>
      <c r="B24" s="165"/>
      <c r="C24" s="165"/>
      <c r="D24" s="165"/>
      <c r="E24" s="165"/>
      <c r="F24" s="165"/>
      <c r="G24" s="166"/>
    </row>
    <row r="25" spans="1:7" ht="18.75" x14ac:dyDescent="0.3">
      <c r="A25" s="143"/>
      <c r="B25" s="144"/>
      <c r="C25" s="144"/>
      <c r="D25" s="144"/>
      <c r="E25" s="144"/>
      <c r="F25" s="144"/>
      <c r="G25" s="145"/>
    </row>
    <row r="26" spans="1:7" ht="18.75" x14ac:dyDescent="0.3">
      <c r="A26" s="167" t="s">
        <v>165</v>
      </c>
      <c r="B26" s="168"/>
      <c r="C26" s="168"/>
      <c r="D26" s="168"/>
      <c r="E26" s="168"/>
      <c r="F26" s="168"/>
      <c r="G26" s="169"/>
    </row>
    <row r="27" spans="1:7" x14ac:dyDescent="0.25">
      <c r="A27" s="146"/>
      <c r="B27" s="147"/>
      <c r="C27" s="147"/>
      <c r="D27" s="147"/>
      <c r="E27" s="147"/>
      <c r="F27" s="147"/>
      <c r="G27" s="148"/>
    </row>
    <row r="29" spans="1:7" x14ac:dyDescent="0.25">
      <c r="C29" s="149" t="s">
        <v>166</v>
      </c>
      <c r="D29" s="149" t="s">
        <v>167</v>
      </c>
      <c r="E29" s="149" t="s">
        <v>168</v>
      </c>
      <c r="F29" s="170" t="s">
        <v>169</v>
      </c>
      <c r="G29" s="170"/>
    </row>
    <row r="30" spans="1:7" ht="35.1" customHeight="1" x14ac:dyDescent="0.25">
      <c r="A30" s="152" t="s">
        <v>170</v>
      </c>
      <c r="B30" s="152"/>
      <c r="C30" s="151">
        <v>45875</v>
      </c>
      <c r="D30" s="150" t="s">
        <v>158</v>
      </c>
      <c r="E30" s="150">
        <v>1</v>
      </c>
      <c r="F30" s="152"/>
      <c r="G30" s="152"/>
    </row>
    <row r="31" spans="1:7" ht="35.1" customHeight="1" x14ac:dyDescent="0.25">
      <c r="A31" s="152" t="s">
        <v>171</v>
      </c>
      <c r="B31" s="152"/>
      <c r="C31" s="150"/>
      <c r="D31" s="150"/>
      <c r="E31" s="150"/>
      <c r="F31" s="152"/>
      <c r="G31" s="152"/>
    </row>
    <row r="32" spans="1:7" ht="35.1" customHeight="1" x14ac:dyDescent="0.25">
      <c r="A32" s="152"/>
      <c r="B32" s="152"/>
      <c r="C32" s="150"/>
      <c r="D32" s="150"/>
      <c r="E32" s="150"/>
      <c r="F32" s="152"/>
      <c r="G32" s="152"/>
    </row>
    <row r="33" spans="1:7" ht="64.5" customHeight="1" x14ac:dyDescent="0.25">
      <c r="A33" s="152" t="s">
        <v>172</v>
      </c>
      <c r="B33" s="152"/>
      <c r="C33" s="153" t="s">
        <v>173</v>
      </c>
      <c r="D33" s="154"/>
      <c r="E33" s="152"/>
      <c r="F33" s="152"/>
      <c r="G33" s="152"/>
    </row>
  </sheetData>
  <mergeCells count="28">
    <mergeCell ref="A1:C8"/>
    <mergeCell ref="D1:G1"/>
    <mergeCell ref="D3:G3"/>
    <mergeCell ref="D4:G4"/>
    <mergeCell ref="D5:G5"/>
    <mergeCell ref="D6:G6"/>
    <mergeCell ref="D7:G7"/>
    <mergeCell ref="A10:C17"/>
    <mergeCell ref="D10:G10"/>
    <mergeCell ref="D12:G12"/>
    <mergeCell ref="D13:G13"/>
    <mergeCell ref="D14:G14"/>
    <mergeCell ref="D15:G15"/>
    <mergeCell ref="D16:G16"/>
    <mergeCell ref="A33:B33"/>
    <mergeCell ref="C33:D33"/>
    <mergeCell ref="E33:G33"/>
    <mergeCell ref="A19:G19"/>
    <mergeCell ref="A20:G20"/>
    <mergeCell ref="A23:G23"/>
    <mergeCell ref="A24:G24"/>
    <mergeCell ref="A26:G26"/>
    <mergeCell ref="F29:G29"/>
    <mergeCell ref="A30:B30"/>
    <mergeCell ref="F30:G30"/>
    <mergeCell ref="A31:B32"/>
    <mergeCell ref="F31:G31"/>
    <mergeCell ref="F32:G32"/>
  </mergeCells>
  <hyperlinks>
    <hyperlink ref="D16" r:id="rId1" display="mailto:contact@area-sarl.fr" xr:uid="{EB9AF7D4-E9B7-4944-B8C6-ED61C6DDD08C}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2"/>
  <sheetViews>
    <sheetView showGridLines="0" tabSelected="1" view="pageBreakPreview" zoomScale="80" zoomScaleNormal="85" zoomScaleSheetLayoutView="80" workbookViewId="0">
      <pane ySplit="1" topLeftCell="A80" activePane="bottomLeft" state="frozen"/>
      <selection activeCell="L20" sqref="L20"/>
      <selection pane="bottomLeft" activeCell="L20" sqref="L20"/>
    </sheetView>
  </sheetViews>
  <sheetFormatPr baseColWidth="10" defaultRowHeight="15" x14ac:dyDescent="0.25"/>
  <cols>
    <col min="1" max="1" width="11.42578125" style="7"/>
    <col min="2" max="2" width="74.85546875" style="53" customWidth="1"/>
    <col min="3" max="3" width="8.5703125" style="7" customWidth="1"/>
    <col min="4" max="4" width="12.5703125" style="34" customWidth="1"/>
    <col min="5" max="5" width="12.42578125" style="41" customWidth="1"/>
    <col min="6" max="6" width="18.42578125" style="59" customWidth="1"/>
    <col min="7" max="7" width="2.28515625" customWidth="1"/>
    <col min="8" max="8" width="12.7109375" style="34" customWidth="1"/>
    <col min="9" max="9" width="12.42578125" style="41" customWidth="1"/>
    <col min="10" max="10" width="18.42578125" style="59" customWidth="1"/>
    <col min="11" max="11" width="2.28515625" style="59" customWidth="1"/>
    <col min="12" max="12" width="12.7109375" style="82" customWidth="1"/>
    <col min="13" max="13" width="12.42578125" style="41" customWidth="1"/>
    <col min="14" max="14" width="18.42578125" style="59" customWidth="1"/>
    <col min="15" max="15" width="4.140625" customWidth="1"/>
    <col min="17" max="17" width="11.85546875" bestFit="1" customWidth="1"/>
  </cols>
  <sheetData>
    <row r="1" spans="1:16" ht="48" thickBot="1" x14ac:dyDescent="0.3">
      <c r="A1" s="108" t="s">
        <v>0</v>
      </c>
      <c r="B1" s="109" t="s">
        <v>1</v>
      </c>
      <c r="C1" s="110" t="s">
        <v>2</v>
      </c>
      <c r="D1" s="120" t="s">
        <v>134</v>
      </c>
      <c r="E1" s="111" t="s">
        <v>76</v>
      </c>
      <c r="F1" s="112" t="s">
        <v>77</v>
      </c>
      <c r="H1" s="120" t="s">
        <v>135</v>
      </c>
      <c r="I1" s="111" t="s">
        <v>76</v>
      </c>
      <c r="J1" s="112" t="s">
        <v>77</v>
      </c>
      <c r="K1"/>
      <c r="L1" s="120" t="s">
        <v>145</v>
      </c>
      <c r="M1" s="111" t="s">
        <v>76</v>
      </c>
      <c r="N1" s="112" t="s">
        <v>77</v>
      </c>
    </row>
    <row r="2" spans="1:16" ht="26.25" x14ac:dyDescent="0.25">
      <c r="A2" s="194" t="s">
        <v>119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6"/>
    </row>
    <row r="3" spans="1:16" s="66" customFormat="1" ht="27" thickBot="1" x14ac:dyDescent="0.3">
      <c r="A3" s="197" t="s">
        <v>144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9"/>
    </row>
    <row r="4" spans="1:16" ht="21.75" thickBot="1" x14ac:dyDescent="0.3">
      <c r="A4" s="200" t="s">
        <v>98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2"/>
    </row>
    <row r="5" spans="1:16" s="14" customFormat="1" ht="17.25" customHeight="1" x14ac:dyDescent="0.25">
      <c r="A5" s="70">
        <v>100</v>
      </c>
      <c r="B5" s="75" t="s">
        <v>71</v>
      </c>
      <c r="C5" s="76"/>
      <c r="D5" s="100"/>
      <c r="E5" s="71"/>
      <c r="F5" s="72"/>
      <c r="H5" s="100"/>
      <c r="I5" s="71"/>
      <c r="J5" s="72"/>
      <c r="K5" s="59"/>
      <c r="L5" s="100"/>
      <c r="M5" s="71"/>
      <c r="N5" s="103"/>
    </row>
    <row r="6" spans="1:16" x14ac:dyDescent="0.25">
      <c r="A6" s="1"/>
      <c r="B6" s="19"/>
      <c r="C6" s="26"/>
      <c r="D6" s="93"/>
      <c r="E6" s="35"/>
      <c r="F6" s="43"/>
      <c r="H6" s="93"/>
      <c r="I6" s="35"/>
      <c r="J6" s="43"/>
      <c r="L6" s="113"/>
      <c r="M6" s="35"/>
      <c r="N6" s="101"/>
    </row>
    <row r="7" spans="1:16" x14ac:dyDescent="0.25">
      <c r="A7" s="4" t="s">
        <v>3</v>
      </c>
      <c r="B7" s="18" t="s">
        <v>69</v>
      </c>
      <c r="C7" s="26" t="s">
        <v>5</v>
      </c>
      <c r="D7" s="93">
        <v>1</v>
      </c>
      <c r="E7" s="67"/>
      <c r="F7" s="43">
        <f t="shared" ref="F7:F12" si="0">D7*E7</f>
        <v>0</v>
      </c>
      <c r="H7" s="93"/>
      <c r="I7" s="67">
        <f t="shared" ref="I7:I12" si="1">+E7</f>
        <v>0</v>
      </c>
      <c r="J7" s="43">
        <f t="shared" ref="J7:J12" si="2">H7*I7</f>
        <v>0</v>
      </c>
      <c r="L7" s="114">
        <f>+D7+H7</f>
        <v>1</v>
      </c>
      <c r="M7" s="67">
        <f t="shared" ref="M7:M12" si="3">+E7</f>
        <v>0</v>
      </c>
      <c r="N7" s="101">
        <f>+L7*M7</f>
        <v>0</v>
      </c>
    </row>
    <row r="8" spans="1:16" x14ac:dyDescent="0.25">
      <c r="A8" s="4" t="s">
        <v>4</v>
      </c>
      <c r="B8" s="18" t="s">
        <v>70</v>
      </c>
      <c r="C8" s="26" t="s">
        <v>5</v>
      </c>
      <c r="D8" s="93">
        <v>1</v>
      </c>
      <c r="E8" s="67"/>
      <c r="F8" s="43">
        <f t="shared" si="0"/>
        <v>0</v>
      </c>
      <c r="H8" s="93"/>
      <c r="I8" s="67">
        <f t="shared" si="1"/>
        <v>0</v>
      </c>
      <c r="J8" s="43">
        <f t="shared" si="2"/>
        <v>0</v>
      </c>
      <c r="L8" s="114">
        <f t="shared" ref="L8:L12" si="4">+D8+H8</f>
        <v>1</v>
      </c>
      <c r="M8" s="67">
        <f t="shared" si="3"/>
        <v>0</v>
      </c>
      <c r="N8" s="101">
        <f t="shared" ref="N8:N12" si="5">+L8*M8</f>
        <v>0</v>
      </c>
    </row>
    <row r="9" spans="1:16" s="14" customFormat="1" x14ac:dyDescent="0.25">
      <c r="A9" s="13" t="s">
        <v>6</v>
      </c>
      <c r="B9" s="21" t="s">
        <v>100</v>
      </c>
      <c r="C9" s="28" t="s">
        <v>5</v>
      </c>
      <c r="D9" s="94">
        <v>1</v>
      </c>
      <c r="E9" s="73"/>
      <c r="F9" s="44">
        <f t="shared" si="0"/>
        <v>0</v>
      </c>
      <c r="H9" s="94"/>
      <c r="I9" s="67">
        <f t="shared" si="1"/>
        <v>0</v>
      </c>
      <c r="J9" s="44">
        <f t="shared" si="2"/>
        <v>0</v>
      </c>
      <c r="K9" s="59"/>
      <c r="L9" s="114">
        <f t="shared" si="4"/>
        <v>1</v>
      </c>
      <c r="M9" s="67">
        <f t="shared" si="3"/>
        <v>0</v>
      </c>
      <c r="N9" s="101">
        <f t="shared" si="5"/>
        <v>0</v>
      </c>
    </row>
    <row r="10" spans="1:16" x14ac:dyDescent="0.25">
      <c r="A10" s="4" t="s">
        <v>8</v>
      </c>
      <c r="B10" s="18" t="s">
        <v>7</v>
      </c>
      <c r="C10" s="26" t="s">
        <v>5</v>
      </c>
      <c r="D10" s="93">
        <v>1</v>
      </c>
      <c r="E10" s="67"/>
      <c r="F10" s="43">
        <f t="shared" si="0"/>
        <v>0</v>
      </c>
      <c r="H10" s="93"/>
      <c r="I10" s="67">
        <f t="shared" si="1"/>
        <v>0</v>
      </c>
      <c r="J10" s="43">
        <f t="shared" si="2"/>
        <v>0</v>
      </c>
      <c r="L10" s="114">
        <f t="shared" si="4"/>
        <v>1</v>
      </c>
      <c r="M10" s="67">
        <f t="shared" si="3"/>
        <v>0</v>
      </c>
      <c r="N10" s="101">
        <f t="shared" si="5"/>
        <v>0</v>
      </c>
    </row>
    <row r="11" spans="1:16" x14ac:dyDescent="0.25">
      <c r="A11" s="4" t="s">
        <v>51</v>
      </c>
      <c r="B11" s="18" t="s">
        <v>72</v>
      </c>
      <c r="C11" s="26" t="s">
        <v>5</v>
      </c>
      <c r="D11" s="93">
        <v>1</v>
      </c>
      <c r="E11" s="67"/>
      <c r="F11" s="43">
        <f t="shared" si="0"/>
        <v>0</v>
      </c>
      <c r="H11" s="93"/>
      <c r="I11" s="67">
        <f t="shared" si="1"/>
        <v>0</v>
      </c>
      <c r="J11" s="43">
        <f t="shared" si="2"/>
        <v>0</v>
      </c>
      <c r="L11" s="114">
        <f t="shared" si="4"/>
        <v>1</v>
      </c>
      <c r="M11" s="67">
        <f t="shared" si="3"/>
        <v>0</v>
      </c>
      <c r="N11" s="101">
        <f t="shared" si="5"/>
        <v>0</v>
      </c>
    </row>
    <row r="12" spans="1:16" x14ac:dyDescent="0.25">
      <c r="A12" s="4" t="s">
        <v>68</v>
      </c>
      <c r="B12" s="18" t="s">
        <v>114</v>
      </c>
      <c r="C12" s="26" t="s">
        <v>45</v>
      </c>
      <c r="D12" s="93">
        <v>2</v>
      </c>
      <c r="E12" s="35"/>
      <c r="F12" s="43">
        <f t="shared" si="0"/>
        <v>0</v>
      </c>
      <c r="H12" s="93"/>
      <c r="I12" s="67">
        <f t="shared" si="1"/>
        <v>0</v>
      </c>
      <c r="J12" s="43">
        <f t="shared" si="2"/>
        <v>0</v>
      </c>
      <c r="L12" s="114">
        <f t="shared" si="4"/>
        <v>2</v>
      </c>
      <c r="M12" s="67">
        <f t="shared" si="3"/>
        <v>0</v>
      </c>
      <c r="N12" s="101">
        <f t="shared" si="5"/>
        <v>0</v>
      </c>
    </row>
    <row r="13" spans="1:16" ht="15.75" thickBot="1" x14ac:dyDescent="0.3">
      <c r="A13" s="1"/>
      <c r="B13" s="19"/>
      <c r="C13" s="26"/>
      <c r="D13" s="93"/>
      <c r="E13" s="35"/>
      <c r="F13" s="43"/>
      <c r="H13" s="93"/>
      <c r="I13" s="35"/>
      <c r="J13" s="43"/>
      <c r="L13" s="114"/>
      <c r="M13" s="35"/>
      <c r="N13" s="101"/>
    </row>
    <row r="14" spans="1:16" ht="15.75" thickBot="1" x14ac:dyDescent="0.3">
      <c r="A14" s="1"/>
      <c r="B14" s="19"/>
      <c r="C14" s="26"/>
      <c r="D14" s="93"/>
      <c r="E14" s="35"/>
      <c r="F14" s="42">
        <f>SUM(F6:F13)</f>
        <v>0</v>
      </c>
      <c r="H14" s="93"/>
      <c r="I14" s="35"/>
      <c r="J14" s="42">
        <f>SUM(J6:J13)</f>
        <v>0</v>
      </c>
      <c r="L14" s="114"/>
      <c r="M14" s="35"/>
      <c r="N14" s="102">
        <f>SUM(N6:N13)</f>
        <v>0</v>
      </c>
      <c r="P14" s="79"/>
    </row>
    <row r="15" spans="1:16" ht="17.25" customHeight="1" x14ac:dyDescent="0.25">
      <c r="A15" s="2">
        <v>101</v>
      </c>
      <c r="B15" s="20" t="s">
        <v>58</v>
      </c>
      <c r="C15" s="27"/>
      <c r="D15" s="95"/>
      <c r="E15" s="5"/>
      <c r="F15" s="12"/>
      <c r="H15" s="95"/>
      <c r="I15" s="5"/>
      <c r="J15" s="12"/>
      <c r="L15" s="100"/>
      <c r="M15" s="71"/>
      <c r="N15" s="103"/>
    </row>
    <row r="16" spans="1:16" x14ac:dyDescent="0.25">
      <c r="A16" s="1"/>
      <c r="B16" s="19"/>
      <c r="C16" s="26"/>
      <c r="D16" s="93"/>
      <c r="E16" s="35"/>
      <c r="F16" s="43"/>
      <c r="H16" s="93"/>
      <c r="I16" s="35"/>
      <c r="J16" s="43"/>
      <c r="L16" s="114"/>
      <c r="M16" s="35"/>
      <c r="N16" s="101"/>
    </row>
    <row r="17" spans="1:16" s="14" customFormat="1" x14ac:dyDescent="0.25">
      <c r="A17" s="13" t="s">
        <v>11</v>
      </c>
      <c r="B17" s="21" t="s">
        <v>64</v>
      </c>
      <c r="C17" s="28" t="s">
        <v>10</v>
      </c>
      <c r="D17" s="94">
        <v>20</v>
      </c>
      <c r="E17" s="36"/>
      <c r="F17" s="44">
        <f>D17*E17</f>
        <v>0</v>
      </c>
      <c r="H17" s="94"/>
      <c r="I17" s="36">
        <f>+E17</f>
        <v>0</v>
      </c>
      <c r="J17" s="44">
        <f>H17*I17</f>
        <v>0</v>
      </c>
      <c r="K17" s="59"/>
      <c r="L17" s="114">
        <f t="shared" ref="L17:L23" si="6">+D17+H17</f>
        <v>20</v>
      </c>
      <c r="M17" s="67">
        <f>+E17</f>
        <v>0</v>
      </c>
      <c r="N17" s="101">
        <f t="shared" ref="N17:N21" si="7">+L17*M17</f>
        <v>0</v>
      </c>
    </row>
    <row r="18" spans="1:16" x14ac:dyDescent="0.25">
      <c r="A18" s="4" t="s">
        <v>12</v>
      </c>
      <c r="B18" s="18" t="s">
        <v>94</v>
      </c>
      <c r="C18" s="26"/>
      <c r="D18" s="94"/>
      <c r="E18" s="36"/>
      <c r="F18" s="44"/>
      <c r="H18" s="94"/>
      <c r="I18" s="36"/>
      <c r="J18" s="44"/>
      <c r="L18" s="114"/>
      <c r="M18" s="67"/>
      <c r="N18" s="101"/>
    </row>
    <row r="19" spans="1:16" x14ac:dyDescent="0.25">
      <c r="A19" s="1" t="s">
        <v>55</v>
      </c>
      <c r="B19" s="19" t="s">
        <v>105</v>
      </c>
      <c r="C19" s="26" t="s">
        <v>10</v>
      </c>
      <c r="D19" s="94">
        <v>170</v>
      </c>
      <c r="E19" s="36"/>
      <c r="F19" s="44">
        <f>D19*E19</f>
        <v>0</v>
      </c>
      <c r="H19" s="94">
        <v>7</v>
      </c>
      <c r="I19" s="36">
        <f>+E19</f>
        <v>0</v>
      </c>
      <c r="J19" s="44">
        <f>H19*I19</f>
        <v>0</v>
      </c>
      <c r="L19" s="114">
        <f t="shared" si="6"/>
        <v>177</v>
      </c>
      <c r="M19" s="67">
        <f>+E19</f>
        <v>0</v>
      </c>
      <c r="N19" s="101">
        <f t="shared" si="7"/>
        <v>0</v>
      </c>
    </row>
    <row r="20" spans="1:16" x14ac:dyDescent="0.25">
      <c r="A20" s="1" t="s">
        <v>56</v>
      </c>
      <c r="B20" s="19" t="s">
        <v>73</v>
      </c>
      <c r="C20" s="26" t="s">
        <v>10</v>
      </c>
      <c r="D20" s="94">
        <v>190</v>
      </c>
      <c r="E20" s="36"/>
      <c r="F20" s="44">
        <f>D20*E20</f>
        <v>0</v>
      </c>
      <c r="H20" s="94">
        <v>7</v>
      </c>
      <c r="I20" s="36">
        <f>+E20</f>
        <v>0</v>
      </c>
      <c r="J20" s="44">
        <f>H20*I20</f>
        <v>0</v>
      </c>
      <c r="L20" s="114">
        <f t="shared" si="6"/>
        <v>197</v>
      </c>
      <c r="M20" s="67">
        <f>+E20</f>
        <v>0</v>
      </c>
      <c r="N20" s="101">
        <f t="shared" si="7"/>
        <v>0</v>
      </c>
    </row>
    <row r="21" spans="1:16" x14ac:dyDescent="0.25">
      <c r="A21" s="1" t="s">
        <v>57</v>
      </c>
      <c r="B21" s="19" t="s">
        <v>74</v>
      </c>
      <c r="C21" s="26" t="s">
        <v>10</v>
      </c>
      <c r="D21" s="94">
        <v>60</v>
      </c>
      <c r="E21" s="36"/>
      <c r="F21" s="44">
        <f>D21*E21</f>
        <v>0</v>
      </c>
      <c r="H21" s="94">
        <v>55</v>
      </c>
      <c r="I21" s="36">
        <f>+E21</f>
        <v>0</v>
      </c>
      <c r="J21" s="44">
        <f>H21*I21</f>
        <v>0</v>
      </c>
      <c r="L21" s="114">
        <f t="shared" si="6"/>
        <v>115</v>
      </c>
      <c r="M21" s="67">
        <f>+E21</f>
        <v>0</v>
      </c>
      <c r="N21" s="101">
        <f t="shared" si="7"/>
        <v>0</v>
      </c>
    </row>
    <row r="22" spans="1:16" x14ac:dyDescent="0.25">
      <c r="A22" s="1" t="s">
        <v>109</v>
      </c>
      <c r="B22" s="19" t="s">
        <v>110</v>
      </c>
      <c r="C22" s="26" t="s">
        <v>10</v>
      </c>
      <c r="D22" s="94">
        <v>0</v>
      </c>
      <c r="E22" s="73"/>
      <c r="F22" s="44">
        <f>D22*E22</f>
        <v>0</v>
      </c>
      <c r="H22" s="94">
        <v>20</v>
      </c>
      <c r="I22" s="36">
        <f>+E22</f>
        <v>0</v>
      </c>
      <c r="J22" s="44">
        <f>H22*I22</f>
        <v>0</v>
      </c>
      <c r="L22" s="114">
        <f t="shared" si="6"/>
        <v>20</v>
      </c>
      <c r="M22" s="67">
        <f>+E22</f>
        <v>0</v>
      </c>
      <c r="N22" s="101">
        <f t="shared" ref="N22:N23" si="8">+L22*M22</f>
        <v>0</v>
      </c>
    </row>
    <row r="23" spans="1:16" s="16" customFormat="1" x14ac:dyDescent="0.25">
      <c r="A23" s="15" t="s">
        <v>13</v>
      </c>
      <c r="B23" s="18" t="s">
        <v>142</v>
      </c>
      <c r="C23" s="29" t="s">
        <v>10</v>
      </c>
      <c r="D23" s="94">
        <v>170</v>
      </c>
      <c r="E23" s="36"/>
      <c r="F23" s="44">
        <f>D23*E23</f>
        <v>0</v>
      </c>
      <c r="H23" s="94">
        <v>20</v>
      </c>
      <c r="I23" s="36">
        <f>+E23</f>
        <v>0</v>
      </c>
      <c r="J23" s="44">
        <f>H23*I23</f>
        <v>0</v>
      </c>
      <c r="K23" s="59"/>
      <c r="L23" s="114">
        <f t="shared" si="6"/>
        <v>190</v>
      </c>
      <c r="M23" s="67">
        <f>+E23</f>
        <v>0</v>
      </c>
      <c r="N23" s="101">
        <f t="shared" si="8"/>
        <v>0</v>
      </c>
    </row>
    <row r="24" spans="1:16" ht="15.75" thickBot="1" x14ac:dyDescent="0.3">
      <c r="A24" s="1"/>
      <c r="B24" s="19"/>
      <c r="C24" s="26"/>
      <c r="D24" s="93"/>
      <c r="E24" s="35"/>
      <c r="F24" s="43"/>
      <c r="H24" s="93"/>
      <c r="I24" s="35"/>
      <c r="J24" s="43"/>
      <c r="L24" s="114"/>
      <c r="M24" s="35"/>
      <c r="N24" s="101"/>
    </row>
    <row r="25" spans="1:16" ht="15.75" thickBot="1" x14ac:dyDescent="0.3">
      <c r="A25" s="1"/>
      <c r="B25" s="19"/>
      <c r="C25" s="26"/>
      <c r="D25" s="93"/>
      <c r="E25" s="35"/>
      <c r="F25" s="42">
        <f>SUM(F16:F24)</f>
        <v>0</v>
      </c>
      <c r="H25" s="93"/>
      <c r="I25" s="35"/>
      <c r="J25" s="42">
        <f>SUM(J16:J24)</f>
        <v>0</v>
      </c>
      <c r="L25" s="114"/>
      <c r="M25" s="35"/>
      <c r="N25" s="102">
        <f>SUM(N16:N24)</f>
        <v>0</v>
      </c>
      <c r="P25" s="79"/>
    </row>
    <row r="26" spans="1:16" ht="17.25" customHeight="1" x14ac:dyDescent="0.25">
      <c r="A26" s="2">
        <v>102</v>
      </c>
      <c r="B26" s="20" t="s">
        <v>138</v>
      </c>
      <c r="C26" s="27"/>
      <c r="D26" s="96"/>
      <c r="E26" s="3"/>
      <c r="F26" s="12"/>
      <c r="H26" s="96"/>
      <c r="I26" s="3"/>
      <c r="J26" s="12"/>
      <c r="L26" s="100"/>
      <c r="M26" s="71"/>
      <c r="N26" s="103"/>
    </row>
    <row r="27" spans="1:16" x14ac:dyDescent="0.25">
      <c r="A27" s="1"/>
      <c r="B27" s="19"/>
      <c r="C27" s="26"/>
      <c r="D27" s="93"/>
      <c r="E27" s="35"/>
      <c r="F27" s="43"/>
      <c r="H27" s="93"/>
      <c r="I27" s="35"/>
      <c r="J27" s="43"/>
      <c r="L27" s="114"/>
      <c r="M27" s="35"/>
      <c r="N27" s="101"/>
    </row>
    <row r="28" spans="1:16" x14ac:dyDescent="0.25">
      <c r="A28" s="4" t="s">
        <v>38</v>
      </c>
      <c r="B28" s="18" t="s">
        <v>14</v>
      </c>
      <c r="C28" s="26"/>
      <c r="D28" s="94"/>
      <c r="E28" s="35"/>
      <c r="F28" s="43"/>
      <c r="H28" s="94"/>
      <c r="I28" s="35"/>
      <c r="J28" s="43"/>
      <c r="L28" s="114"/>
      <c r="M28" s="35"/>
      <c r="N28" s="101"/>
    </row>
    <row r="29" spans="1:16" x14ac:dyDescent="0.25">
      <c r="A29" s="1" t="s">
        <v>79</v>
      </c>
      <c r="B29" s="19" t="s">
        <v>15</v>
      </c>
      <c r="C29" s="26" t="s">
        <v>16</v>
      </c>
      <c r="D29" s="94">
        <v>4</v>
      </c>
      <c r="E29" s="35"/>
      <c r="F29" s="43">
        <f t="shared" ref="F29:F34" si="9">D29*E29</f>
        <v>0</v>
      </c>
      <c r="H29" s="94"/>
      <c r="I29" s="35">
        <f t="shared" ref="I29:I34" si="10">+E29</f>
        <v>0</v>
      </c>
      <c r="J29" s="43">
        <f t="shared" ref="J29:J34" si="11">H29*I29</f>
        <v>0</v>
      </c>
      <c r="L29" s="114">
        <f t="shared" ref="L29:L41" si="12">+D29+H29</f>
        <v>4</v>
      </c>
      <c r="M29" s="67">
        <f t="shared" ref="M29:M34" si="13">+E29</f>
        <v>0</v>
      </c>
      <c r="N29" s="101">
        <f t="shared" ref="N29" si="14">+L29*M29</f>
        <v>0</v>
      </c>
    </row>
    <row r="30" spans="1:16" x14ac:dyDescent="0.25">
      <c r="A30" s="1" t="s">
        <v>80</v>
      </c>
      <c r="B30" s="19" t="s">
        <v>17</v>
      </c>
      <c r="C30" s="26" t="s">
        <v>16</v>
      </c>
      <c r="D30" s="94">
        <v>6</v>
      </c>
      <c r="E30" s="35"/>
      <c r="F30" s="43">
        <f t="shared" si="9"/>
        <v>0</v>
      </c>
      <c r="H30" s="94">
        <v>6</v>
      </c>
      <c r="I30" s="35">
        <f t="shared" si="10"/>
        <v>0</v>
      </c>
      <c r="J30" s="43">
        <f t="shared" si="11"/>
        <v>0</v>
      </c>
      <c r="L30" s="114">
        <f t="shared" si="12"/>
        <v>12</v>
      </c>
      <c r="M30" s="67">
        <f t="shared" si="13"/>
        <v>0</v>
      </c>
      <c r="N30" s="101">
        <f t="shared" ref="N30:N41" si="15">+L30*M30</f>
        <v>0</v>
      </c>
    </row>
    <row r="31" spans="1:16" x14ac:dyDescent="0.25">
      <c r="A31" s="1" t="s">
        <v>81</v>
      </c>
      <c r="B31" s="19" t="s">
        <v>18</v>
      </c>
      <c r="C31" s="26" t="s">
        <v>16</v>
      </c>
      <c r="D31" s="94">
        <v>0</v>
      </c>
      <c r="E31" s="35"/>
      <c r="F31" s="43">
        <f t="shared" si="9"/>
        <v>0</v>
      </c>
      <c r="H31" s="94">
        <v>1</v>
      </c>
      <c r="I31" s="35">
        <f t="shared" si="10"/>
        <v>0</v>
      </c>
      <c r="J31" s="43">
        <f t="shared" si="11"/>
        <v>0</v>
      </c>
      <c r="L31" s="114">
        <f t="shared" si="12"/>
        <v>1</v>
      </c>
      <c r="M31" s="67">
        <f t="shared" si="13"/>
        <v>0</v>
      </c>
      <c r="N31" s="101">
        <f t="shared" si="15"/>
        <v>0</v>
      </c>
    </row>
    <row r="32" spans="1:16" x14ac:dyDescent="0.25">
      <c r="A32" s="1" t="s">
        <v>82</v>
      </c>
      <c r="B32" s="19" t="s">
        <v>19</v>
      </c>
      <c r="C32" s="26" t="s">
        <v>16</v>
      </c>
      <c r="D32" s="94">
        <v>2</v>
      </c>
      <c r="E32" s="35"/>
      <c r="F32" s="43">
        <f t="shared" si="9"/>
        <v>0</v>
      </c>
      <c r="H32" s="94"/>
      <c r="I32" s="35">
        <f t="shared" si="10"/>
        <v>0</v>
      </c>
      <c r="J32" s="43">
        <f t="shared" si="11"/>
        <v>0</v>
      </c>
      <c r="L32" s="114">
        <f t="shared" si="12"/>
        <v>2</v>
      </c>
      <c r="M32" s="67">
        <f t="shared" si="13"/>
        <v>0</v>
      </c>
      <c r="N32" s="101">
        <f t="shared" si="15"/>
        <v>0</v>
      </c>
    </row>
    <row r="33" spans="1:16" x14ac:dyDescent="0.25">
      <c r="A33" s="1" t="s">
        <v>103</v>
      </c>
      <c r="B33" s="19" t="s">
        <v>20</v>
      </c>
      <c r="C33" s="26" t="s">
        <v>10</v>
      </c>
      <c r="D33" s="94">
        <v>0</v>
      </c>
      <c r="E33" s="35"/>
      <c r="F33" s="43">
        <f t="shared" si="9"/>
        <v>0</v>
      </c>
      <c r="H33" s="94"/>
      <c r="I33" s="35">
        <f t="shared" si="10"/>
        <v>0</v>
      </c>
      <c r="J33" s="43">
        <f t="shared" si="11"/>
        <v>0</v>
      </c>
      <c r="L33" s="114">
        <f t="shared" si="12"/>
        <v>0</v>
      </c>
      <c r="M33" s="67">
        <f t="shared" si="13"/>
        <v>0</v>
      </c>
      <c r="N33" s="101">
        <f t="shared" si="15"/>
        <v>0</v>
      </c>
    </row>
    <row r="34" spans="1:16" x14ac:dyDescent="0.25">
      <c r="A34" s="1" t="s">
        <v>139</v>
      </c>
      <c r="B34" s="19" t="s">
        <v>21</v>
      </c>
      <c r="C34" s="26" t="s">
        <v>10</v>
      </c>
      <c r="D34" s="94">
        <v>15</v>
      </c>
      <c r="E34" s="35"/>
      <c r="F34" s="43">
        <f t="shared" si="9"/>
        <v>0</v>
      </c>
      <c r="H34" s="94"/>
      <c r="I34" s="35">
        <f t="shared" si="10"/>
        <v>0</v>
      </c>
      <c r="J34" s="43">
        <f t="shared" si="11"/>
        <v>0</v>
      </c>
      <c r="L34" s="114">
        <f t="shared" si="12"/>
        <v>15</v>
      </c>
      <c r="M34" s="67">
        <f t="shared" si="13"/>
        <v>0</v>
      </c>
      <c r="N34" s="101">
        <f t="shared" si="15"/>
        <v>0</v>
      </c>
    </row>
    <row r="35" spans="1:16" x14ac:dyDescent="0.25">
      <c r="A35" s="4" t="s">
        <v>39</v>
      </c>
      <c r="B35" s="22" t="s">
        <v>50</v>
      </c>
      <c r="C35" s="26"/>
      <c r="D35" s="94"/>
      <c r="E35" s="35"/>
      <c r="F35" s="43"/>
      <c r="H35" s="94"/>
      <c r="I35" s="35"/>
      <c r="J35" s="43"/>
      <c r="L35" s="114"/>
      <c r="M35" s="67"/>
      <c r="N35" s="101"/>
    </row>
    <row r="36" spans="1:16" x14ac:dyDescent="0.25">
      <c r="A36" s="1" t="s">
        <v>83</v>
      </c>
      <c r="B36" s="19" t="s">
        <v>92</v>
      </c>
      <c r="C36" s="26" t="s">
        <v>16</v>
      </c>
      <c r="D36" s="94">
        <v>2</v>
      </c>
      <c r="E36" s="35"/>
      <c r="F36" s="43">
        <f>D36*E36</f>
        <v>0</v>
      </c>
      <c r="H36" s="94"/>
      <c r="I36" s="35">
        <f>+E36</f>
        <v>0</v>
      </c>
      <c r="J36" s="43">
        <f>H36*I36</f>
        <v>0</v>
      </c>
      <c r="L36" s="114">
        <f t="shared" si="12"/>
        <v>2</v>
      </c>
      <c r="M36" s="67">
        <f>+E36</f>
        <v>0</v>
      </c>
      <c r="N36" s="101">
        <f t="shared" si="15"/>
        <v>0</v>
      </c>
    </row>
    <row r="37" spans="1:16" x14ac:dyDescent="0.25">
      <c r="A37" s="1" t="s">
        <v>84</v>
      </c>
      <c r="B37" s="19" t="s">
        <v>22</v>
      </c>
      <c r="C37" s="26" t="s">
        <v>16</v>
      </c>
      <c r="D37" s="94">
        <v>0</v>
      </c>
      <c r="E37" s="35"/>
      <c r="F37" s="43">
        <f>D37*E37</f>
        <v>0</v>
      </c>
      <c r="H37" s="94"/>
      <c r="I37" s="35">
        <f>+E37</f>
        <v>0</v>
      </c>
      <c r="J37" s="43">
        <f>H37*I37</f>
        <v>0</v>
      </c>
      <c r="L37" s="114">
        <f t="shared" si="12"/>
        <v>0</v>
      </c>
      <c r="M37" s="67">
        <f>+E37</f>
        <v>0</v>
      </c>
      <c r="N37" s="101">
        <f t="shared" si="15"/>
        <v>0</v>
      </c>
    </row>
    <row r="38" spans="1:16" x14ac:dyDescent="0.25">
      <c r="A38" s="4" t="s">
        <v>40</v>
      </c>
      <c r="B38" s="18" t="s">
        <v>23</v>
      </c>
      <c r="C38" s="26"/>
      <c r="D38" s="94"/>
      <c r="E38" s="35"/>
      <c r="F38" s="43"/>
      <c r="H38" s="94"/>
      <c r="I38" s="35"/>
      <c r="J38" s="43"/>
      <c r="L38" s="114"/>
      <c r="M38" s="67"/>
      <c r="N38" s="101"/>
    </row>
    <row r="39" spans="1:16" x14ac:dyDescent="0.25">
      <c r="A39" s="1" t="s">
        <v>85</v>
      </c>
      <c r="B39" s="19" t="s">
        <v>91</v>
      </c>
      <c r="C39" s="26" t="s">
        <v>16</v>
      </c>
      <c r="D39" s="94">
        <v>5</v>
      </c>
      <c r="E39" s="35"/>
      <c r="F39" s="43">
        <f>D39*E39</f>
        <v>0</v>
      </c>
      <c r="H39" s="94">
        <v>7</v>
      </c>
      <c r="I39" s="35">
        <f>+E39</f>
        <v>0</v>
      </c>
      <c r="J39" s="43">
        <f>H39*I39</f>
        <v>0</v>
      </c>
      <c r="L39" s="114">
        <f t="shared" si="12"/>
        <v>12</v>
      </c>
      <c r="M39" s="67">
        <f>+E39</f>
        <v>0</v>
      </c>
      <c r="N39" s="101">
        <f t="shared" si="15"/>
        <v>0</v>
      </c>
    </row>
    <row r="40" spans="1:16" x14ac:dyDescent="0.25">
      <c r="A40" s="1" t="s">
        <v>86</v>
      </c>
      <c r="B40" s="19" t="s">
        <v>90</v>
      </c>
      <c r="C40" s="26" t="s">
        <v>16</v>
      </c>
      <c r="D40" s="94">
        <v>2</v>
      </c>
      <c r="E40" s="35"/>
      <c r="F40" s="43">
        <f>D40*E40</f>
        <v>0</v>
      </c>
      <c r="H40" s="94">
        <v>4</v>
      </c>
      <c r="I40" s="35">
        <f>+E40</f>
        <v>0</v>
      </c>
      <c r="J40" s="43">
        <f>H40*I40</f>
        <v>0</v>
      </c>
      <c r="L40" s="114">
        <f t="shared" si="12"/>
        <v>6</v>
      </c>
      <c r="M40" s="67">
        <f>+E40</f>
        <v>0</v>
      </c>
      <c r="N40" s="101">
        <f t="shared" si="15"/>
        <v>0</v>
      </c>
    </row>
    <row r="41" spans="1:16" x14ac:dyDescent="0.25">
      <c r="A41" s="1" t="s">
        <v>140</v>
      </c>
      <c r="B41" s="19" t="s">
        <v>127</v>
      </c>
      <c r="C41" s="26" t="s">
        <v>16</v>
      </c>
      <c r="D41" s="94">
        <v>1</v>
      </c>
      <c r="E41" s="67"/>
      <c r="F41" s="43">
        <f>D41*E41</f>
        <v>0</v>
      </c>
      <c r="H41" s="94"/>
      <c r="I41" s="35">
        <f>+E41</f>
        <v>0</v>
      </c>
      <c r="J41" s="43">
        <f>H41*I41</f>
        <v>0</v>
      </c>
      <c r="L41" s="114">
        <f t="shared" si="12"/>
        <v>1</v>
      </c>
      <c r="M41" s="67">
        <f>+E41</f>
        <v>0</v>
      </c>
      <c r="N41" s="101">
        <f t="shared" si="15"/>
        <v>0</v>
      </c>
    </row>
    <row r="42" spans="1:16" ht="15.75" thickBot="1" x14ac:dyDescent="0.3">
      <c r="A42" s="1"/>
      <c r="B42" s="19"/>
      <c r="C42" s="26"/>
      <c r="D42" s="93"/>
      <c r="E42" s="35"/>
      <c r="F42" s="43"/>
      <c r="H42" s="93"/>
      <c r="I42" s="35"/>
      <c r="J42" s="43"/>
      <c r="L42" s="114"/>
      <c r="M42" s="35"/>
      <c r="N42" s="101"/>
    </row>
    <row r="43" spans="1:16" ht="15.75" thickBot="1" x14ac:dyDescent="0.3">
      <c r="A43" s="1"/>
      <c r="B43" s="19"/>
      <c r="C43" s="26"/>
      <c r="D43" s="93"/>
      <c r="E43" s="35"/>
      <c r="F43" s="42">
        <f>SUM(F27:F42)</f>
        <v>0</v>
      </c>
      <c r="H43" s="93"/>
      <c r="I43" s="35"/>
      <c r="J43" s="42">
        <f>SUM(J27:J42)</f>
        <v>0</v>
      </c>
      <c r="L43" s="114"/>
      <c r="M43" s="35"/>
      <c r="N43" s="102">
        <f>SUM(N27:N42)</f>
        <v>0</v>
      </c>
      <c r="P43" s="79"/>
    </row>
    <row r="44" spans="1:16" ht="17.25" customHeight="1" x14ac:dyDescent="0.25">
      <c r="A44" s="2">
        <v>103</v>
      </c>
      <c r="B44" s="20" t="s">
        <v>89</v>
      </c>
      <c r="C44" s="27"/>
      <c r="D44" s="96"/>
      <c r="E44" s="3"/>
      <c r="F44" s="11"/>
      <c r="H44" s="96"/>
      <c r="I44" s="3"/>
      <c r="J44" s="11"/>
      <c r="L44" s="100"/>
      <c r="M44" s="71"/>
      <c r="N44" s="103"/>
    </row>
    <row r="45" spans="1:16" x14ac:dyDescent="0.25">
      <c r="A45" s="1"/>
      <c r="B45" s="19"/>
      <c r="C45" s="26"/>
      <c r="D45" s="93"/>
      <c r="E45" s="35"/>
      <c r="F45" s="43"/>
      <c r="H45" s="93"/>
      <c r="I45" s="35"/>
      <c r="J45" s="43"/>
      <c r="L45" s="114"/>
      <c r="M45" s="35"/>
      <c r="N45" s="101"/>
    </row>
    <row r="46" spans="1:16" x14ac:dyDescent="0.25">
      <c r="A46" s="47"/>
      <c r="B46" s="23" t="s">
        <v>141</v>
      </c>
      <c r="C46" s="30"/>
      <c r="D46" s="97"/>
      <c r="E46" s="37"/>
      <c r="F46" s="45"/>
      <c r="H46" s="97"/>
      <c r="I46" s="37"/>
      <c r="J46" s="45"/>
      <c r="L46" s="97"/>
      <c r="M46" s="37"/>
      <c r="N46" s="104"/>
    </row>
    <row r="47" spans="1:16" x14ac:dyDescent="0.25">
      <c r="A47" s="4" t="s">
        <v>24</v>
      </c>
      <c r="B47" s="18" t="s">
        <v>52</v>
      </c>
      <c r="C47" s="26"/>
      <c r="D47" s="93"/>
      <c r="E47" s="35"/>
      <c r="F47" s="43"/>
      <c r="H47" s="93"/>
      <c r="I47" s="35"/>
      <c r="J47" s="43"/>
      <c r="L47" s="114"/>
      <c r="M47" s="35"/>
      <c r="N47" s="101"/>
    </row>
    <row r="48" spans="1:16" s="33" customFormat="1" x14ac:dyDescent="0.25">
      <c r="A48" s="58" t="s">
        <v>25</v>
      </c>
      <c r="B48" s="25" t="s">
        <v>26</v>
      </c>
      <c r="C48" s="57" t="s">
        <v>10</v>
      </c>
      <c r="D48" s="94">
        <v>3</v>
      </c>
      <c r="E48" s="35"/>
      <c r="F48" s="43">
        <f>D48*E48</f>
        <v>0</v>
      </c>
      <c r="H48" s="94"/>
      <c r="I48" s="35">
        <f>+E48</f>
        <v>0</v>
      </c>
      <c r="J48" s="43">
        <f>H48*I48</f>
        <v>0</v>
      </c>
      <c r="K48" s="59"/>
      <c r="L48" s="114">
        <f t="shared" ref="L48:L52" si="16">+D48+H48</f>
        <v>3</v>
      </c>
      <c r="M48" s="67">
        <f>+E48</f>
        <v>0</v>
      </c>
      <c r="N48" s="101">
        <f t="shared" ref="N48" si="17">+L48*M48</f>
        <v>0</v>
      </c>
    </row>
    <row r="49" spans="1:14" x14ac:dyDescent="0.25">
      <c r="A49" s="1" t="s">
        <v>27</v>
      </c>
      <c r="B49" s="24" t="s">
        <v>75</v>
      </c>
      <c r="C49" s="26" t="s">
        <v>9</v>
      </c>
      <c r="D49" s="94">
        <v>375</v>
      </c>
      <c r="E49" s="35"/>
      <c r="F49" s="43">
        <f>D49*E49</f>
        <v>0</v>
      </c>
      <c r="H49" s="94"/>
      <c r="I49" s="35">
        <f>+E49</f>
        <v>0</v>
      </c>
      <c r="J49" s="43">
        <f>H49*I49</f>
        <v>0</v>
      </c>
      <c r="L49" s="114">
        <f t="shared" si="16"/>
        <v>375</v>
      </c>
      <c r="M49" s="67">
        <f>+E49</f>
        <v>0</v>
      </c>
      <c r="N49" s="101">
        <f t="shared" ref="N49:N67" si="18">+L49*M49</f>
        <v>0</v>
      </c>
    </row>
    <row r="50" spans="1:14" x14ac:dyDescent="0.25">
      <c r="A50" s="4" t="s">
        <v>28</v>
      </c>
      <c r="B50" s="18" t="s">
        <v>125</v>
      </c>
      <c r="C50" s="26"/>
      <c r="D50" s="94"/>
      <c r="E50" s="35"/>
      <c r="F50" s="43"/>
      <c r="H50" s="94"/>
      <c r="I50" s="35"/>
      <c r="J50" s="43"/>
      <c r="L50" s="114"/>
      <c r="M50" s="67"/>
      <c r="N50" s="101"/>
    </row>
    <row r="51" spans="1:14" x14ac:dyDescent="0.25">
      <c r="A51" s="65" t="s">
        <v>62</v>
      </c>
      <c r="B51" s="48" t="s">
        <v>60</v>
      </c>
      <c r="C51" s="26" t="s">
        <v>46</v>
      </c>
      <c r="D51" s="94">
        <v>33</v>
      </c>
      <c r="E51" s="35"/>
      <c r="F51" s="43">
        <f>D51*E51</f>
        <v>0</v>
      </c>
      <c r="H51" s="94"/>
      <c r="I51" s="35">
        <f>+E51</f>
        <v>0</v>
      </c>
      <c r="J51" s="43">
        <f>H51*I51</f>
        <v>0</v>
      </c>
      <c r="L51" s="114">
        <f t="shared" si="16"/>
        <v>33</v>
      </c>
      <c r="M51" s="67">
        <f>+E51</f>
        <v>0</v>
      </c>
      <c r="N51" s="101">
        <f t="shared" si="18"/>
        <v>0</v>
      </c>
    </row>
    <row r="52" spans="1:14" s="14" customFormat="1" x14ac:dyDescent="0.25">
      <c r="A52" s="65" t="s">
        <v>63</v>
      </c>
      <c r="B52" s="69" t="s">
        <v>126</v>
      </c>
      <c r="C52" s="28" t="s">
        <v>9</v>
      </c>
      <c r="D52" s="94">
        <v>375</v>
      </c>
      <c r="E52" s="36"/>
      <c r="F52" s="44">
        <f>D52*E52</f>
        <v>0</v>
      </c>
      <c r="H52" s="94"/>
      <c r="I52" s="36">
        <f>+E52</f>
        <v>0</v>
      </c>
      <c r="J52" s="44">
        <f>H52*I52</f>
        <v>0</v>
      </c>
      <c r="K52" s="59"/>
      <c r="L52" s="114">
        <f t="shared" si="16"/>
        <v>375</v>
      </c>
      <c r="M52" s="67">
        <f>+E52</f>
        <v>0</v>
      </c>
      <c r="N52" s="101">
        <f t="shared" si="18"/>
        <v>0</v>
      </c>
    </row>
    <row r="53" spans="1:14" x14ac:dyDescent="0.25">
      <c r="A53" s="1"/>
      <c r="B53" s="19"/>
      <c r="C53" s="26"/>
      <c r="D53" s="93"/>
      <c r="E53" s="35"/>
      <c r="F53" s="43"/>
      <c r="H53" s="93"/>
      <c r="I53" s="35"/>
      <c r="J53" s="43"/>
      <c r="L53" s="114"/>
      <c r="M53" s="35"/>
      <c r="N53" s="101"/>
    </row>
    <row r="54" spans="1:14" x14ac:dyDescent="0.25">
      <c r="A54" s="47"/>
      <c r="B54" s="23" t="s">
        <v>95</v>
      </c>
      <c r="C54" s="30"/>
      <c r="D54" s="97"/>
      <c r="E54" s="37"/>
      <c r="F54" s="45"/>
      <c r="H54" s="97"/>
      <c r="I54" s="37"/>
      <c r="J54" s="45"/>
      <c r="L54" s="97"/>
      <c r="M54" s="37"/>
      <c r="N54" s="104"/>
    </row>
    <row r="55" spans="1:14" x14ac:dyDescent="0.25">
      <c r="A55" s="4" t="s">
        <v>33</v>
      </c>
      <c r="B55" s="18" t="s">
        <v>48</v>
      </c>
      <c r="C55" s="26" t="s">
        <v>9</v>
      </c>
      <c r="D55" s="93">
        <v>200</v>
      </c>
      <c r="E55" s="35"/>
      <c r="F55" s="43">
        <f>D55*E55</f>
        <v>0</v>
      </c>
      <c r="H55" s="93">
        <v>220</v>
      </c>
      <c r="I55" s="35">
        <f>+E55</f>
        <v>0</v>
      </c>
      <c r="J55" s="43">
        <f>H55*I55</f>
        <v>0</v>
      </c>
      <c r="L55" s="114">
        <f t="shared" ref="L55:L67" si="19">+D55+H55</f>
        <v>420</v>
      </c>
      <c r="M55" s="67">
        <f>+E55</f>
        <v>0</v>
      </c>
      <c r="N55" s="101">
        <f t="shared" si="18"/>
        <v>0</v>
      </c>
    </row>
    <row r="56" spans="1:14" x14ac:dyDescent="0.25">
      <c r="A56" s="4" t="s">
        <v>34</v>
      </c>
      <c r="B56" s="18" t="s">
        <v>29</v>
      </c>
      <c r="C56" s="26"/>
      <c r="D56" s="93"/>
      <c r="E56" s="35"/>
      <c r="F56" s="43"/>
      <c r="H56" s="93"/>
      <c r="I56" s="35"/>
      <c r="J56" s="43"/>
      <c r="L56" s="114"/>
      <c r="M56" s="67"/>
      <c r="N56" s="101">
        <f t="shared" si="18"/>
        <v>0</v>
      </c>
    </row>
    <row r="57" spans="1:14" x14ac:dyDescent="0.25">
      <c r="A57" s="1" t="s">
        <v>35</v>
      </c>
      <c r="B57" s="25" t="s">
        <v>30</v>
      </c>
      <c r="C57" s="26" t="s">
        <v>31</v>
      </c>
      <c r="D57" s="93">
        <v>70</v>
      </c>
      <c r="E57" s="35"/>
      <c r="F57" s="43">
        <f>D57*E57</f>
        <v>0</v>
      </c>
      <c r="H57" s="93">
        <v>77</v>
      </c>
      <c r="I57" s="35">
        <f>+E57</f>
        <v>0</v>
      </c>
      <c r="J57" s="43">
        <f>H57*I57</f>
        <v>0</v>
      </c>
      <c r="L57" s="114">
        <f t="shared" si="19"/>
        <v>147</v>
      </c>
      <c r="M57" s="67">
        <f>+E57</f>
        <v>0</v>
      </c>
      <c r="N57" s="101">
        <f t="shared" si="18"/>
        <v>0</v>
      </c>
    </row>
    <row r="58" spans="1:14" x14ac:dyDescent="0.25">
      <c r="A58" s="1" t="s">
        <v>49</v>
      </c>
      <c r="B58" s="19" t="s">
        <v>32</v>
      </c>
      <c r="C58" s="26" t="s">
        <v>9</v>
      </c>
      <c r="D58" s="93">
        <v>200</v>
      </c>
      <c r="E58" s="35"/>
      <c r="F58" s="43">
        <f>D58*E58</f>
        <v>0</v>
      </c>
      <c r="H58" s="93">
        <v>220</v>
      </c>
      <c r="I58" s="35">
        <f>+E58</f>
        <v>0</v>
      </c>
      <c r="J58" s="43">
        <f>H58*I58</f>
        <v>0</v>
      </c>
      <c r="L58" s="114">
        <f t="shared" si="19"/>
        <v>420</v>
      </c>
      <c r="M58" s="67">
        <f>+E58</f>
        <v>0</v>
      </c>
      <c r="N58" s="101">
        <f t="shared" si="18"/>
        <v>0</v>
      </c>
    </row>
    <row r="59" spans="1:14" x14ac:dyDescent="0.25">
      <c r="A59" s="4" t="s">
        <v>36</v>
      </c>
      <c r="B59" s="18" t="s">
        <v>47</v>
      </c>
      <c r="C59" s="26"/>
      <c r="D59" s="93"/>
      <c r="E59" s="35"/>
      <c r="F59" s="43"/>
      <c r="H59" s="93"/>
      <c r="I59" s="35"/>
      <c r="J59" s="43"/>
      <c r="L59" s="114"/>
      <c r="M59" s="67"/>
      <c r="N59" s="101"/>
    </row>
    <row r="60" spans="1:14" x14ac:dyDescent="0.25">
      <c r="A60" s="1" t="s">
        <v>37</v>
      </c>
      <c r="B60" s="25" t="s">
        <v>101</v>
      </c>
      <c r="C60" s="26" t="s">
        <v>31</v>
      </c>
      <c r="D60" s="93">
        <v>48</v>
      </c>
      <c r="E60" s="35"/>
      <c r="F60" s="43">
        <f>D60*E60</f>
        <v>0</v>
      </c>
      <c r="H60" s="93">
        <v>66</v>
      </c>
      <c r="I60" s="35">
        <f>+E60</f>
        <v>0</v>
      </c>
      <c r="J60" s="43">
        <f>H60*I60</f>
        <v>0</v>
      </c>
      <c r="L60" s="114">
        <f t="shared" si="19"/>
        <v>114</v>
      </c>
      <c r="M60" s="67">
        <f>+E60</f>
        <v>0</v>
      </c>
      <c r="N60" s="101">
        <f t="shared" si="18"/>
        <v>0</v>
      </c>
    </row>
    <row r="61" spans="1:14" s="33" customFormat="1" x14ac:dyDescent="0.25">
      <c r="A61" s="58" t="s">
        <v>122</v>
      </c>
      <c r="B61" s="25" t="s">
        <v>123</v>
      </c>
      <c r="C61" s="57" t="s">
        <v>31</v>
      </c>
      <c r="D61" s="93">
        <v>4</v>
      </c>
      <c r="E61" s="67"/>
      <c r="F61" s="43">
        <f>D61*E61</f>
        <v>0</v>
      </c>
      <c r="H61" s="93">
        <v>0</v>
      </c>
      <c r="I61" s="35">
        <f>+E61</f>
        <v>0</v>
      </c>
      <c r="J61" s="43">
        <f>H61*I61</f>
        <v>0</v>
      </c>
      <c r="K61" s="59"/>
      <c r="L61" s="93">
        <f t="shared" si="19"/>
        <v>4</v>
      </c>
      <c r="M61" s="67">
        <f>+E61</f>
        <v>0</v>
      </c>
      <c r="N61" s="101">
        <f t="shared" si="18"/>
        <v>0</v>
      </c>
    </row>
    <row r="62" spans="1:14" x14ac:dyDescent="0.25">
      <c r="A62" s="1" t="s">
        <v>128</v>
      </c>
      <c r="B62" s="24" t="s">
        <v>129</v>
      </c>
      <c r="C62" s="26" t="s">
        <v>31</v>
      </c>
      <c r="D62" s="93">
        <v>6</v>
      </c>
      <c r="E62" s="67"/>
      <c r="F62" s="43">
        <f>D62*E62</f>
        <v>0</v>
      </c>
      <c r="H62" s="93">
        <v>0</v>
      </c>
      <c r="I62" s="35">
        <f>+E62</f>
        <v>0</v>
      </c>
      <c r="J62" s="43">
        <f>H62*I62</f>
        <v>0</v>
      </c>
      <c r="L62" s="114">
        <f t="shared" si="19"/>
        <v>6</v>
      </c>
      <c r="M62" s="67">
        <f>+E62</f>
        <v>0</v>
      </c>
      <c r="N62" s="101">
        <f t="shared" si="18"/>
        <v>0</v>
      </c>
    </row>
    <row r="63" spans="1:14" x14ac:dyDescent="0.25">
      <c r="A63" s="1" t="s">
        <v>130</v>
      </c>
      <c r="B63" s="24" t="s">
        <v>131</v>
      </c>
      <c r="C63" s="26" t="s">
        <v>31</v>
      </c>
      <c r="D63" s="93">
        <v>8</v>
      </c>
      <c r="E63" s="67"/>
      <c r="F63" s="43">
        <f>D63*E63</f>
        <v>0</v>
      </c>
      <c r="H63" s="93">
        <v>0</v>
      </c>
      <c r="I63" s="35">
        <f>+E63</f>
        <v>0</v>
      </c>
      <c r="J63" s="43">
        <f>H63*I63</f>
        <v>0</v>
      </c>
      <c r="L63" s="114">
        <f t="shared" si="19"/>
        <v>8</v>
      </c>
      <c r="M63" s="67">
        <f>+E63</f>
        <v>0</v>
      </c>
      <c r="N63" s="101">
        <f t="shared" si="18"/>
        <v>0</v>
      </c>
    </row>
    <row r="64" spans="1:14" x14ac:dyDescent="0.25">
      <c r="A64" s="1" t="s">
        <v>132</v>
      </c>
      <c r="B64" s="24" t="s">
        <v>133</v>
      </c>
      <c r="C64" s="26" t="s">
        <v>9</v>
      </c>
      <c r="D64" s="93">
        <v>240</v>
      </c>
      <c r="E64" s="67"/>
      <c r="F64" s="43">
        <f>D64*E64</f>
        <v>0</v>
      </c>
      <c r="H64" s="93">
        <v>220</v>
      </c>
      <c r="I64" s="35">
        <f>+E64</f>
        <v>0</v>
      </c>
      <c r="J64" s="43">
        <f>H64*I64</f>
        <v>0</v>
      </c>
      <c r="L64" s="114">
        <f t="shared" si="19"/>
        <v>460</v>
      </c>
      <c r="M64" s="67">
        <f>+E64</f>
        <v>0</v>
      </c>
      <c r="N64" s="101">
        <f t="shared" si="18"/>
        <v>0</v>
      </c>
    </row>
    <row r="65" spans="1:16" x14ac:dyDescent="0.25">
      <c r="A65" s="4" t="s">
        <v>53</v>
      </c>
      <c r="B65" s="18" t="s">
        <v>59</v>
      </c>
      <c r="C65" s="26"/>
      <c r="D65" s="93"/>
      <c r="E65" s="67"/>
      <c r="F65" s="43"/>
      <c r="H65" s="93"/>
      <c r="I65" s="35"/>
      <c r="J65" s="43"/>
      <c r="L65" s="114"/>
      <c r="M65" s="67"/>
      <c r="N65" s="101"/>
    </row>
    <row r="66" spans="1:16" x14ac:dyDescent="0.25">
      <c r="A66" s="1" t="s">
        <v>61</v>
      </c>
      <c r="B66" s="19" t="s">
        <v>102</v>
      </c>
      <c r="C66" s="26" t="s">
        <v>9</v>
      </c>
      <c r="D66" s="93">
        <v>160</v>
      </c>
      <c r="E66" s="67"/>
      <c r="F66" s="43">
        <f>D66*E66</f>
        <v>0</v>
      </c>
      <c r="H66" s="93">
        <v>220</v>
      </c>
      <c r="I66" s="35">
        <f>+E66</f>
        <v>0</v>
      </c>
      <c r="J66" s="43">
        <f>H66*I66</f>
        <v>0</v>
      </c>
      <c r="L66" s="114">
        <f t="shared" si="19"/>
        <v>380</v>
      </c>
      <c r="M66" s="67">
        <f>+E66</f>
        <v>0</v>
      </c>
      <c r="N66" s="101">
        <f t="shared" si="18"/>
        <v>0</v>
      </c>
    </row>
    <row r="67" spans="1:16" s="14" customFormat="1" ht="30" x14ac:dyDescent="0.25">
      <c r="A67" s="65" t="s">
        <v>120</v>
      </c>
      <c r="B67" s="69" t="s">
        <v>124</v>
      </c>
      <c r="C67" s="28" t="s">
        <v>9</v>
      </c>
      <c r="D67" s="94">
        <v>40</v>
      </c>
      <c r="E67" s="73"/>
      <c r="F67" s="44">
        <f>D67*E67</f>
        <v>0</v>
      </c>
      <c r="H67" s="94"/>
      <c r="I67" s="35">
        <f>+E67</f>
        <v>0</v>
      </c>
      <c r="J67" s="44">
        <f>H67*I67</f>
        <v>0</v>
      </c>
      <c r="K67" s="59"/>
      <c r="L67" s="114">
        <f t="shared" si="19"/>
        <v>40</v>
      </c>
      <c r="M67" s="67">
        <f>+E67</f>
        <v>0</v>
      </c>
      <c r="N67" s="101">
        <f t="shared" si="18"/>
        <v>0</v>
      </c>
    </row>
    <row r="68" spans="1:16" ht="15.75" thickBot="1" x14ac:dyDescent="0.3">
      <c r="A68" s="1"/>
      <c r="B68" s="19"/>
      <c r="C68" s="26"/>
      <c r="D68" s="93"/>
      <c r="E68" s="35"/>
      <c r="F68" s="43"/>
      <c r="H68" s="93"/>
      <c r="I68" s="35"/>
      <c r="J68" s="43"/>
      <c r="L68" s="114"/>
      <c r="M68" s="35"/>
      <c r="N68" s="101"/>
    </row>
    <row r="69" spans="1:16" ht="15.75" thickBot="1" x14ac:dyDescent="0.3">
      <c r="A69" s="1"/>
      <c r="B69" s="19"/>
      <c r="C69" s="26"/>
      <c r="D69" s="93"/>
      <c r="E69" s="35"/>
      <c r="F69" s="42">
        <f>SUM(F45:F68)</f>
        <v>0</v>
      </c>
      <c r="H69" s="93"/>
      <c r="I69" s="35"/>
      <c r="J69" s="42">
        <f>SUM(J45:J68)</f>
        <v>0</v>
      </c>
      <c r="L69" s="114"/>
      <c r="M69" s="35"/>
      <c r="N69" s="102">
        <f>SUM(N45:N68)</f>
        <v>0</v>
      </c>
      <c r="P69" s="79"/>
    </row>
    <row r="70" spans="1:16" ht="17.25" customHeight="1" x14ac:dyDescent="0.25">
      <c r="A70" s="2">
        <v>104</v>
      </c>
      <c r="B70" s="20" t="s">
        <v>104</v>
      </c>
      <c r="C70" s="27"/>
      <c r="D70" s="96"/>
      <c r="E70" s="3"/>
      <c r="F70" s="12"/>
      <c r="H70" s="96"/>
      <c r="I70" s="3"/>
      <c r="J70" s="12"/>
      <c r="L70" s="100"/>
      <c r="M70" s="71"/>
      <c r="N70" s="103"/>
    </row>
    <row r="71" spans="1:16" x14ac:dyDescent="0.25">
      <c r="A71" s="1"/>
      <c r="B71" s="19"/>
      <c r="C71" s="26"/>
      <c r="D71" s="93"/>
      <c r="E71" s="35"/>
      <c r="F71" s="43"/>
      <c r="H71" s="93"/>
      <c r="I71" s="35"/>
      <c r="J71" s="43"/>
      <c r="L71" s="114"/>
      <c r="M71" s="35"/>
      <c r="N71" s="101"/>
    </row>
    <row r="72" spans="1:16" x14ac:dyDescent="0.25">
      <c r="A72" s="4" t="s">
        <v>54</v>
      </c>
      <c r="B72" s="18" t="s">
        <v>106</v>
      </c>
      <c r="C72" s="26" t="s">
        <v>31</v>
      </c>
      <c r="D72" s="94">
        <v>11</v>
      </c>
      <c r="E72" s="35"/>
      <c r="F72" s="43">
        <f>D72*E72</f>
        <v>0</v>
      </c>
      <c r="H72" s="94">
        <v>1</v>
      </c>
      <c r="I72" s="35">
        <f>+E72</f>
        <v>0</v>
      </c>
      <c r="J72" s="43">
        <f>H72*I72</f>
        <v>0</v>
      </c>
      <c r="L72" s="114">
        <f>+D72+H72</f>
        <v>12</v>
      </c>
      <c r="M72" s="67">
        <f>+E72</f>
        <v>0</v>
      </c>
      <c r="N72" s="101">
        <f>+L72*M72</f>
        <v>0</v>
      </c>
    </row>
    <row r="73" spans="1:16" x14ac:dyDescent="0.25">
      <c r="A73" s="4" t="s">
        <v>111</v>
      </c>
      <c r="B73" s="18" t="s">
        <v>107</v>
      </c>
      <c r="C73" s="26" t="s">
        <v>31</v>
      </c>
      <c r="D73" s="94">
        <v>11</v>
      </c>
      <c r="E73" s="35"/>
      <c r="F73" s="43">
        <f>D73*E73</f>
        <v>0</v>
      </c>
      <c r="H73" s="94">
        <v>1</v>
      </c>
      <c r="I73" s="35">
        <f>+E73</f>
        <v>0</v>
      </c>
      <c r="J73" s="43">
        <f>H73*I73</f>
        <v>0</v>
      </c>
      <c r="L73" s="114">
        <f t="shared" ref="L73:L75" si="20">+D73+H73</f>
        <v>12</v>
      </c>
      <c r="M73" s="67">
        <f>+E73</f>
        <v>0</v>
      </c>
      <c r="N73" s="101">
        <f t="shared" ref="N73:N75" si="21">+L73*M73</f>
        <v>0</v>
      </c>
    </row>
    <row r="74" spans="1:16" x14ac:dyDescent="0.25">
      <c r="A74" s="4" t="s">
        <v>112</v>
      </c>
      <c r="B74" s="18" t="s">
        <v>108</v>
      </c>
      <c r="C74" s="26" t="s">
        <v>9</v>
      </c>
      <c r="D74" s="93">
        <v>55</v>
      </c>
      <c r="E74" s="35"/>
      <c r="F74" s="43">
        <f>D74*E74</f>
        <v>0</v>
      </c>
      <c r="H74" s="93">
        <v>2</v>
      </c>
      <c r="I74" s="35">
        <f>+E74</f>
        <v>0</v>
      </c>
      <c r="J74" s="43">
        <f>H74*I74</f>
        <v>0</v>
      </c>
      <c r="L74" s="114">
        <f t="shared" si="20"/>
        <v>57</v>
      </c>
      <c r="M74" s="67">
        <f>+E74</f>
        <v>0</v>
      </c>
      <c r="N74" s="101">
        <f t="shared" si="21"/>
        <v>0</v>
      </c>
    </row>
    <row r="75" spans="1:16" x14ac:dyDescent="0.25">
      <c r="A75" s="4" t="s">
        <v>113</v>
      </c>
      <c r="B75" s="18" t="s">
        <v>93</v>
      </c>
      <c r="C75" s="26" t="s">
        <v>5</v>
      </c>
      <c r="D75" s="93">
        <v>1</v>
      </c>
      <c r="E75" s="35"/>
      <c r="F75" s="43">
        <f>D75*E75</f>
        <v>0</v>
      </c>
      <c r="H75" s="93"/>
      <c r="I75" s="35">
        <f>+E75</f>
        <v>0</v>
      </c>
      <c r="J75" s="43">
        <f>H75*I75</f>
        <v>0</v>
      </c>
      <c r="L75" s="114">
        <f t="shared" si="20"/>
        <v>1</v>
      </c>
      <c r="M75" s="67">
        <f>+E75</f>
        <v>0</v>
      </c>
      <c r="N75" s="101">
        <f t="shared" si="21"/>
        <v>0</v>
      </c>
    </row>
    <row r="76" spans="1:16" ht="15.75" thickBot="1" x14ac:dyDescent="0.3">
      <c r="A76" s="1"/>
      <c r="B76" s="19"/>
      <c r="C76" s="26"/>
      <c r="D76" s="93"/>
      <c r="E76" s="35"/>
      <c r="F76" s="43"/>
      <c r="H76" s="93"/>
      <c r="I76" s="35"/>
      <c r="J76" s="43"/>
      <c r="L76" s="114"/>
      <c r="M76" s="35"/>
      <c r="N76" s="101"/>
    </row>
    <row r="77" spans="1:16" ht="15.75" thickBot="1" x14ac:dyDescent="0.3">
      <c r="A77" s="1"/>
      <c r="B77" s="19"/>
      <c r="C77" s="26"/>
      <c r="D77" s="98"/>
      <c r="E77" s="38"/>
      <c r="F77" s="42">
        <f>SUM(F71:F76)</f>
        <v>0</v>
      </c>
      <c r="H77" s="98"/>
      <c r="I77" s="38"/>
      <c r="J77" s="42">
        <f>SUM(J71:J76)</f>
        <v>0</v>
      </c>
      <c r="L77" s="114"/>
      <c r="M77" s="35"/>
      <c r="N77" s="102">
        <f>SUM(N71:N76)</f>
        <v>0</v>
      </c>
      <c r="P77" s="79"/>
    </row>
    <row r="78" spans="1:16" ht="17.25" customHeight="1" x14ac:dyDescent="0.25">
      <c r="A78" s="2">
        <v>105</v>
      </c>
      <c r="B78" s="20" t="s">
        <v>65</v>
      </c>
      <c r="C78" s="27"/>
      <c r="D78" s="96"/>
      <c r="E78" s="3"/>
      <c r="F78" s="12"/>
      <c r="H78" s="96"/>
      <c r="I78" s="3"/>
      <c r="J78" s="12"/>
      <c r="L78" s="100"/>
      <c r="M78" s="71"/>
      <c r="N78" s="103"/>
    </row>
    <row r="79" spans="1:16" x14ac:dyDescent="0.25">
      <c r="A79" s="1"/>
      <c r="B79" s="19"/>
      <c r="C79" s="26"/>
      <c r="D79" s="93"/>
      <c r="E79" s="35"/>
      <c r="F79" s="43"/>
      <c r="H79" s="93"/>
      <c r="I79" s="35"/>
      <c r="J79" s="43"/>
      <c r="L79" s="114"/>
      <c r="M79" s="35"/>
      <c r="N79" s="101"/>
    </row>
    <row r="80" spans="1:16" x14ac:dyDescent="0.25">
      <c r="A80" s="4" t="s">
        <v>43</v>
      </c>
      <c r="B80" s="18" t="s">
        <v>41</v>
      </c>
      <c r="C80" s="26"/>
      <c r="D80" s="93"/>
      <c r="E80" s="35"/>
      <c r="F80" s="43"/>
      <c r="H80" s="93"/>
      <c r="I80" s="35"/>
      <c r="J80" s="43"/>
      <c r="L80" s="114"/>
      <c r="M80" s="35"/>
      <c r="N80" s="101"/>
    </row>
    <row r="81" spans="1:17" x14ac:dyDescent="0.25">
      <c r="A81" s="1" t="s">
        <v>99</v>
      </c>
      <c r="B81" s="19" t="s">
        <v>42</v>
      </c>
      <c r="C81" s="26" t="s">
        <v>9</v>
      </c>
      <c r="D81" s="93">
        <v>8</v>
      </c>
      <c r="E81" s="35"/>
      <c r="F81" s="43">
        <f>D81*E81</f>
        <v>0</v>
      </c>
      <c r="H81" s="93"/>
      <c r="I81" s="35">
        <f>+E81</f>
        <v>0</v>
      </c>
      <c r="J81" s="43">
        <f>H81*I81</f>
        <v>0</v>
      </c>
      <c r="L81" s="114">
        <f>+D81+H81</f>
        <v>8</v>
      </c>
      <c r="M81" s="67">
        <f>+E81</f>
        <v>0</v>
      </c>
      <c r="N81" s="101">
        <f t="shared" ref="N81" si="22">+L81*M81</f>
        <v>0</v>
      </c>
    </row>
    <row r="82" spans="1:17" x14ac:dyDescent="0.25">
      <c r="A82" s="4" t="s">
        <v>44</v>
      </c>
      <c r="B82" s="18" t="s">
        <v>121</v>
      </c>
      <c r="C82" s="26"/>
      <c r="D82" s="93"/>
      <c r="E82" s="35"/>
      <c r="F82" s="43"/>
      <c r="H82" s="93"/>
      <c r="I82" s="35"/>
      <c r="J82" s="43"/>
      <c r="L82" s="114"/>
      <c r="M82" s="35"/>
      <c r="N82" s="101"/>
    </row>
    <row r="83" spans="1:17" s="17" customFormat="1" x14ac:dyDescent="0.25">
      <c r="A83" s="1" t="s">
        <v>115</v>
      </c>
      <c r="B83" s="19" t="s">
        <v>88</v>
      </c>
      <c r="C83" s="31" t="s">
        <v>45</v>
      </c>
      <c r="D83" s="93">
        <v>3</v>
      </c>
      <c r="E83" s="35"/>
      <c r="F83" s="43">
        <f>D83*E83</f>
        <v>0</v>
      </c>
      <c r="H83" s="93">
        <v>1</v>
      </c>
      <c r="I83" s="35">
        <f>+E83</f>
        <v>0</v>
      </c>
      <c r="J83" s="43">
        <f>H83*I83</f>
        <v>0</v>
      </c>
      <c r="K83" s="59"/>
      <c r="L83" s="114">
        <f t="shared" ref="L83:L86" si="23">+D83+H83</f>
        <v>4</v>
      </c>
      <c r="M83" s="67">
        <f>+E83</f>
        <v>0</v>
      </c>
      <c r="N83" s="101">
        <f t="shared" ref="N83:N86" si="24">+L83*M83</f>
        <v>0</v>
      </c>
    </row>
    <row r="84" spans="1:17" s="17" customFormat="1" x14ac:dyDescent="0.25">
      <c r="A84" s="1" t="s">
        <v>116</v>
      </c>
      <c r="B84" s="19" t="s">
        <v>67</v>
      </c>
      <c r="C84" s="31" t="s">
        <v>45</v>
      </c>
      <c r="D84" s="93">
        <v>4</v>
      </c>
      <c r="E84" s="35"/>
      <c r="F84" s="43">
        <f>D84*E84</f>
        <v>0</v>
      </c>
      <c r="H84" s="93"/>
      <c r="I84" s="35">
        <f>+E84</f>
        <v>0</v>
      </c>
      <c r="J84" s="43">
        <f>H84*I84</f>
        <v>0</v>
      </c>
      <c r="K84" s="59"/>
      <c r="L84" s="114">
        <f t="shared" si="23"/>
        <v>4</v>
      </c>
      <c r="M84" s="67">
        <f>+E84</f>
        <v>0</v>
      </c>
      <c r="N84" s="101">
        <f t="shared" si="24"/>
        <v>0</v>
      </c>
    </row>
    <row r="85" spans="1:17" s="17" customFormat="1" x14ac:dyDescent="0.25">
      <c r="A85" s="1" t="s">
        <v>117</v>
      </c>
      <c r="B85" s="19" t="s">
        <v>66</v>
      </c>
      <c r="C85" s="31" t="s">
        <v>45</v>
      </c>
      <c r="D85" s="93">
        <v>1</v>
      </c>
      <c r="E85" s="35"/>
      <c r="F85" s="43">
        <f>D85*E85</f>
        <v>0</v>
      </c>
      <c r="H85" s="93"/>
      <c r="I85" s="35">
        <f>+E85</f>
        <v>0</v>
      </c>
      <c r="J85" s="43">
        <f>H85*I85</f>
        <v>0</v>
      </c>
      <c r="K85" s="59"/>
      <c r="L85" s="114">
        <f t="shared" si="23"/>
        <v>1</v>
      </c>
      <c r="M85" s="67">
        <f t="shared" ref="M85:M86" si="25">+E85</f>
        <v>0</v>
      </c>
      <c r="N85" s="101">
        <f t="shared" si="24"/>
        <v>0</v>
      </c>
    </row>
    <row r="86" spans="1:17" s="17" customFormat="1" x14ac:dyDescent="0.25">
      <c r="A86" s="1" t="s">
        <v>118</v>
      </c>
      <c r="B86" s="19" t="s">
        <v>78</v>
      </c>
      <c r="C86" s="31" t="s">
        <v>45</v>
      </c>
      <c r="D86" s="93">
        <v>2</v>
      </c>
      <c r="E86" s="35"/>
      <c r="F86" s="43">
        <f>D86*E86</f>
        <v>0</v>
      </c>
      <c r="H86" s="93">
        <v>1</v>
      </c>
      <c r="I86" s="35">
        <f>+E86</f>
        <v>0</v>
      </c>
      <c r="J86" s="43">
        <f>H86*I86</f>
        <v>0</v>
      </c>
      <c r="K86" s="59"/>
      <c r="L86" s="114">
        <f t="shared" si="23"/>
        <v>3</v>
      </c>
      <c r="M86" s="67">
        <f t="shared" si="25"/>
        <v>0</v>
      </c>
      <c r="N86" s="101">
        <f t="shared" si="24"/>
        <v>0</v>
      </c>
    </row>
    <row r="87" spans="1:17" ht="15.75" thickBot="1" x14ac:dyDescent="0.3">
      <c r="A87" s="4"/>
      <c r="B87" s="18"/>
      <c r="C87" s="26"/>
      <c r="D87" s="93"/>
      <c r="E87" s="35"/>
      <c r="F87" s="43"/>
      <c r="H87" s="93"/>
      <c r="I87" s="35"/>
      <c r="J87" s="43"/>
      <c r="L87" s="114"/>
      <c r="M87" s="35"/>
      <c r="N87" s="101"/>
    </row>
    <row r="88" spans="1:17" ht="15.75" thickBot="1" x14ac:dyDescent="0.3">
      <c r="A88" s="1"/>
      <c r="B88" s="19"/>
      <c r="C88" s="26"/>
      <c r="D88" s="93"/>
      <c r="E88" s="35"/>
      <c r="F88" s="42">
        <f>SUM(F79:F87)</f>
        <v>0</v>
      </c>
      <c r="H88" s="93"/>
      <c r="I88" s="35"/>
      <c r="J88" s="42">
        <f>SUM(J79:J87)</f>
        <v>0</v>
      </c>
      <c r="L88" s="114"/>
      <c r="M88" s="35"/>
      <c r="N88" s="102">
        <f>SUM(N79:N87)</f>
        <v>0</v>
      </c>
      <c r="P88" s="79"/>
      <c r="Q88" s="80"/>
    </row>
    <row r="89" spans="1:17" ht="15.75" thickBot="1" x14ac:dyDescent="0.3">
      <c r="A89" s="49"/>
      <c r="B89" s="50"/>
      <c r="C89" s="32"/>
      <c r="D89" s="99"/>
      <c r="E89" s="39"/>
      <c r="F89" s="46"/>
      <c r="H89" s="99"/>
      <c r="I89" s="39"/>
      <c r="J89" s="46"/>
      <c r="L89" s="107"/>
      <c r="M89" s="105"/>
      <c r="N89" s="106"/>
    </row>
    <row r="90" spans="1:17" ht="15.75" thickBot="1" x14ac:dyDescent="0.3">
      <c r="A90" s="6"/>
      <c r="B90" s="51"/>
      <c r="D90" s="78"/>
      <c r="E90" s="33"/>
      <c r="F90" s="60"/>
      <c r="H90" s="78"/>
      <c r="I90" s="33"/>
      <c r="J90" s="60"/>
      <c r="M90" s="33"/>
      <c r="N90" s="60"/>
    </row>
    <row r="91" spans="1:17" ht="15.75" thickBot="1" x14ac:dyDescent="0.3">
      <c r="A91" s="77" t="s">
        <v>97</v>
      </c>
      <c r="B91" s="115"/>
      <c r="C91" s="116"/>
      <c r="D91" s="90"/>
      <c r="E91" s="88" t="s">
        <v>136</v>
      </c>
      <c r="F91" s="119">
        <f>SUM(F5:F89)*0.5</f>
        <v>0</v>
      </c>
      <c r="H91" s="90"/>
      <c r="I91" s="88" t="s">
        <v>137</v>
      </c>
      <c r="J91" s="119">
        <f>SUM(J5:J89)*0.5</f>
        <v>0</v>
      </c>
      <c r="L91" s="90"/>
      <c r="M91" s="88" t="s">
        <v>143</v>
      </c>
      <c r="N91" s="132">
        <f>SUM(N5:N89)*0.5</f>
        <v>0</v>
      </c>
      <c r="O91" s="79"/>
      <c r="P91" s="79"/>
    </row>
    <row r="92" spans="1:17" ht="4.5" customHeight="1" thickBot="1" x14ac:dyDescent="0.3">
      <c r="A92" s="1"/>
      <c r="B92" s="9"/>
      <c r="C92" s="74"/>
      <c r="D92" s="92"/>
      <c r="E92" s="54"/>
      <c r="F92" s="61"/>
      <c r="H92" s="92"/>
      <c r="I92" s="54"/>
      <c r="J92" s="61"/>
      <c r="L92" s="92"/>
      <c r="M92" s="54"/>
      <c r="N92" s="61"/>
    </row>
    <row r="93" spans="1:17" ht="15.75" thickBot="1" x14ac:dyDescent="0.3">
      <c r="A93" s="52"/>
      <c r="B93" s="117"/>
      <c r="C93" s="118"/>
      <c r="D93" s="91"/>
      <c r="E93" s="87" t="s">
        <v>87</v>
      </c>
      <c r="F93" s="42">
        <f>F91*0.2</f>
        <v>0</v>
      </c>
      <c r="H93" s="91"/>
      <c r="I93" s="87" t="s">
        <v>87</v>
      </c>
      <c r="J93" s="42">
        <f>J91*0.2</f>
        <v>0</v>
      </c>
      <c r="L93" s="91"/>
      <c r="M93" s="87" t="s">
        <v>87</v>
      </c>
      <c r="N93" s="42">
        <f>N91*0.2</f>
        <v>0</v>
      </c>
    </row>
    <row r="94" spans="1:17" ht="5.0999999999999996" customHeight="1" thickBot="1" x14ac:dyDescent="0.3">
      <c r="A94" s="1"/>
      <c r="B94" s="9"/>
      <c r="C94" s="74"/>
      <c r="D94" s="92"/>
      <c r="E94" s="54"/>
      <c r="F94" s="61"/>
      <c r="H94" s="92"/>
      <c r="I94" s="54"/>
      <c r="J94" s="61"/>
      <c r="L94" s="92"/>
      <c r="M94" s="54"/>
      <c r="N94" s="61"/>
    </row>
    <row r="95" spans="1:17" ht="15.75" thickBot="1" x14ac:dyDescent="0.3">
      <c r="A95" s="49"/>
      <c r="B95" s="10"/>
      <c r="C95" s="55"/>
      <c r="D95" s="89"/>
      <c r="E95" s="56" t="s">
        <v>96</v>
      </c>
      <c r="F95" s="42">
        <f>+F93+F91</f>
        <v>0</v>
      </c>
      <c r="H95" s="89"/>
      <c r="I95" s="56" t="s">
        <v>96</v>
      </c>
      <c r="J95" s="42">
        <f>+J93+J91</f>
        <v>0</v>
      </c>
      <c r="L95" s="89"/>
      <c r="M95" s="56" t="s">
        <v>96</v>
      </c>
      <c r="N95" s="42">
        <f>+N93+N91</f>
        <v>0</v>
      </c>
    </row>
    <row r="96" spans="1:17" x14ac:dyDescent="0.25">
      <c r="E96" s="40"/>
      <c r="I96" s="40"/>
      <c r="M96" s="40"/>
    </row>
    <row r="97" spans="1:14" s="14" customFormat="1" ht="15.75" x14ac:dyDescent="0.25">
      <c r="A97" s="193" t="s">
        <v>146</v>
      </c>
      <c r="B97" s="193"/>
      <c r="C97" s="193"/>
      <c r="D97" s="193"/>
      <c r="E97" s="193"/>
      <c r="F97" s="193"/>
      <c r="G97" s="193"/>
      <c r="H97" s="193"/>
      <c r="I97" s="193"/>
      <c r="J97" s="193"/>
      <c r="K97" s="193"/>
      <c r="L97" s="193"/>
      <c r="M97" s="193"/>
      <c r="N97" s="193"/>
    </row>
    <row r="98" spans="1:14" s="14" customFormat="1" ht="15.75" x14ac:dyDescent="0.25">
      <c r="A98" s="193" t="s">
        <v>147</v>
      </c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</row>
    <row r="99" spans="1:14" s="14" customFormat="1" ht="15.75" x14ac:dyDescent="0.25">
      <c r="A99" s="193" t="s">
        <v>176</v>
      </c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</row>
    <row r="100" spans="1:14" s="14" customFormat="1" x14ac:dyDescent="0.25">
      <c r="A100" s="121"/>
      <c r="B100" s="122"/>
      <c r="C100" s="121"/>
      <c r="D100" s="123"/>
      <c r="E100" s="124"/>
      <c r="F100" s="125"/>
    </row>
    <row r="101" spans="1:14" s="14" customFormat="1" ht="15.75" x14ac:dyDescent="0.25">
      <c r="A101" s="126" t="s">
        <v>148</v>
      </c>
      <c r="B101" s="127"/>
      <c r="H101" s="128" t="s">
        <v>149</v>
      </c>
      <c r="I101" s="129"/>
      <c r="J101" s="129"/>
      <c r="K101" s="129"/>
    </row>
    <row r="102" spans="1:14" s="14" customFormat="1" ht="15.75" x14ac:dyDescent="0.25">
      <c r="A102" s="126"/>
      <c r="B102" s="127"/>
      <c r="H102" s="130"/>
      <c r="I102" s="129"/>
      <c r="J102" s="129"/>
      <c r="K102" s="129"/>
    </row>
    <row r="103" spans="1:14" s="14" customFormat="1" ht="15.75" x14ac:dyDescent="0.25">
      <c r="A103" s="126" t="s">
        <v>150</v>
      </c>
      <c r="B103" s="131"/>
      <c r="H103" s="131" t="str">
        <f>A103</f>
        <v xml:space="preserve">A                                                                       Le, </v>
      </c>
      <c r="I103" s="129"/>
      <c r="J103" s="129"/>
      <c r="K103" s="129"/>
    </row>
    <row r="104" spans="1:14" x14ac:dyDescent="0.25">
      <c r="E104" s="86"/>
      <c r="I104" s="34"/>
      <c r="J104" s="34"/>
      <c r="K104" s="34"/>
      <c r="M104" s="34"/>
      <c r="N104" s="34"/>
    </row>
    <row r="105" spans="1:14" x14ac:dyDescent="0.25">
      <c r="A105" s="8"/>
      <c r="E105" s="83"/>
      <c r="I105" s="34"/>
      <c r="J105" s="34"/>
      <c r="K105" s="34"/>
      <c r="M105" s="34"/>
      <c r="N105" s="34"/>
    </row>
    <row r="106" spans="1:14" x14ac:dyDescent="0.25">
      <c r="I106" s="34"/>
      <c r="J106" s="34"/>
      <c r="K106" s="34"/>
      <c r="M106" s="34"/>
      <c r="N106" s="34"/>
    </row>
    <row r="107" spans="1:14" ht="15.75" x14ac:dyDescent="0.25">
      <c r="A107" s="62"/>
      <c r="B107" s="63"/>
      <c r="C107" s="64"/>
      <c r="D107" s="68"/>
      <c r="E107" s="81"/>
      <c r="F107" s="82"/>
      <c r="H107" s="68"/>
      <c r="I107" s="68"/>
      <c r="J107" s="68"/>
      <c r="K107" s="68"/>
      <c r="M107" s="68"/>
      <c r="N107" s="68"/>
    </row>
    <row r="108" spans="1:14" ht="15.75" x14ac:dyDescent="0.25">
      <c r="A108" s="62"/>
      <c r="B108" s="63"/>
      <c r="C108" s="64"/>
      <c r="D108" s="68"/>
      <c r="E108" s="81"/>
      <c r="F108" s="8"/>
      <c r="H108" s="68"/>
      <c r="I108" s="68"/>
      <c r="J108" s="68"/>
      <c r="K108" s="68"/>
      <c r="M108" s="68"/>
      <c r="N108" s="68"/>
    </row>
    <row r="109" spans="1:14" x14ac:dyDescent="0.25">
      <c r="E109" s="83"/>
      <c r="F109" s="8"/>
      <c r="I109" s="34"/>
      <c r="J109" s="34"/>
      <c r="K109" s="34"/>
      <c r="M109" s="34"/>
      <c r="N109" s="34"/>
    </row>
    <row r="110" spans="1:14" x14ac:dyDescent="0.25">
      <c r="E110" s="84"/>
      <c r="I110" s="34"/>
      <c r="J110" s="34"/>
      <c r="K110" s="34"/>
      <c r="M110" s="34"/>
      <c r="N110" s="34"/>
    </row>
    <row r="111" spans="1:14" x14ac:dyDescent="0.25">
      <c r="E111" s="83"/>
      <c r="F111" s="85"/>
      <c r="I111" s="34"/>
      <c r="J111" s="34"/>
      <c r="K111" s="34"/>
      <c r="M111" s="34"/>
      <c r="N111" s="34"/>
    </row>
    <row r="112" spans="1:14" x14ac:dyDescent="0.25">
      <c r="I112" s="34"/>
      <c r="J112" s="34"/>
      <c r="K112" s="34"/>
      <c r="M112" s="34"/>
      <c r="N112" s="34"/>
    </row>
  </sheetData>
  <mergeCells count="6">
    <mergeCell ref="A97:N97"/>
    <mergeCell ref="A98:N98"/>
    <mergeCell ref="A99:N99"/>
    <mergeCell ref="A2:N2"/>
    <mergeCell ref="A3:N3"/>
    <mergeCell ref="A4:N4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56" fitToHeight="3" orientation="landscape" r:id="rId1"/>
  <headerFooter>
    <oddHeader>&amp;L&amp;"-,Gras"Commune d'AGNETZ (60)&amp;"-,Normal"
Aménagement de la fin de la rue du Pont de Terre&amp;RMarché public de travaux
Août 2025</oddHeader>
    <oddFooter>&amp;LDQE - AREA Sarl&amp;CLot Unique - VRD&amp;RPage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Garde</vt:lpstr>
      <vt:lpstr>DQE</vt:lpstr>
      <vt:lpstr>DQE!Impression_des_titres</vt:lpstr>
      <vt:lpstr>DQE!Zone_d_impression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NOINTEL</dc:title>
  <dc:creator>Xavier CHARPENTIER</dc:creator>
  <cp:lastModifiedBy>Sophie CANTOIS</cp:lastModifiedBy>
  <cp:lastPrinted>2025-08-08T12:20:48Z</cp:lastPrinted>
  <dcterms:created xsi:type="dcterms:W3CDTF">2013-04-18T08:57:36Z</dcterms:created>
  <dcterms:modified xsi:type="dcterms:W3CDTF">2025-08-08T12:20:54Z</dcterms:modified>
</cp:coreProperties>
</file>